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355" windowHeight="3915"/>
  </bookViews>
  <sheets>
    <sheet name="Tax Working" sheetId="5" r:id="rId1"/>
    <sheet name="Sheet1" sheetId="6" r:id="rId2"/>
  </sheets>
  <calcPr calcId="124519"/>
</workbook>
</file>

<file path=xl/calcChain.xml><?xml version="1.0" encoding="utf-8"?>
<calcChain xmlns="http://schemas.openxmlformats.org/spreadsheetml/2006/main">
  <c r="K24" i="5"/>
  <c r="K23"/>
  <c r="K25"/>
  <c r="K26"/>
  <c r="N7"/>
  <c r="K7" l="1"/>
  <c r="L7" s="1"/>
  <c r="E28"/>
  <c r="E29" s="1"/>
  <c r="E31" s="1"/>
  <c r="F31" s="1"/>
  <c r="O7" l="1"/>
  <c r="P7" s="1"/>
  <c r="Q7" s="1"/>
</calcChain>
</file>

<file path=xl/sharedStrings.xml><?xml version="1.0" encoding="utf-8"?>
<sst xmlns="http://schemas.openxmlformats.org/spreadsheetml/2006/main" count="39" uniqueCount="35">
  <si>
    <t>Medical</t>
  </si>
  <si>
    <t>Yes</t>
  </si>
  <si>
    <t>No</t>
  </si>
  <si>
    <t>S.No Taxable Income Rate of Tax</t>
  </si>
  <si>
    <t>Where the taxable income does not exceed Rs. 400,000.</t>
  </si>
  <si>
    <t>Where the taxable income exceeds Rs. 400,000 but does not exceed Rs. 750,000.</t>
  </si>
  <si>
    <t>5% of the amount exceeding Rs. 400,000.</t>
  </si>
  <si>
    <t>Where the taxable income exceeds Rs. 750,000 but does not exceed Rs. 1,500,000.</t>
  </si>
  <si>
    <t>17,500 + 10% of the amount exceeding Rs. 750,000.</t>
  </si>
  <si>
    <t>Where the taxable income exceeds Rs. 1,500,000 but does not exceed Rs. 2,000,000.</t>
  </si>
  <si>
    <t>*95,000 + 15% of the amount exceeding Rs. 1,500,000.</t>
  </si>
  <si>
    <t>Where the taxable income exceeds Rs. 2,000,000 but does not exceed Rs. 2,500,000.</t>
  </si>
  <si>
    <t>*175,000 + 17.5% of the amount exceeding Rs. 2,000,000.</t>
  </si>
  <si>
    <t>Where the taxable income exceeds Rs. 2,500,000.</t>
  </si>
  <si>
    <t>*420,000 + 20% of the amount exceeding Rs. 2,500,000.</t>
  </si>
  <si>
    <t>Annual Salary</t>
  </si>
  <si>
    <t>Taxable Income</t>
  </si>
  <si>
    <t>Annual Tax</t>
  </si>
  <si>
    <t>Monthly Salary</t>
  </si>
  <si>
    <t>Medical Exempted "Yes/No"</t>
  </si>
  <si>
    <t>Monthly Salary Payable</t>
  </si>
  <si>
    <t>Monthly Tax Payable</t>
  </si>
  <si>
    <t>BEFARe</t>
  </si>
  <si>
    <t>Tax Calculator</t>
  </si>
  <si>
    <t>Less than 400000</t>
  </si>
  <si>
    <t>400001-750000</t>
  </si>
  <si>
    <t>10% of the amount exceeding 400000</t>
  </si>
  <si>
    <t>750001-15,00,000</t>
  </si>
  <si>
    <t>Rs. 35000+15% of the amount exceeding 750000</t>
  </si>
  <si>
    <t>1,500,000-2,500,00</t>
  </si>
  <si>
    <t>Rs. 147,500+20% of the amount exceeding 1,500,000</t>
  </si>
  <si>
    <t>yes</t>
  </si>
  <si>
    <t>no</t>
  </si>
  <si>
    <t>Income</t>
  </si>
  <si>
    <t>Salary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</si>
</sst>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2" borderId="1" xfId="1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164" fontId="0" fillId="0" borderId="0" xfId="1" applyNumberFormat="1" applyFont="1" applyBorder="1" applyAlignme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43" fontId="0" fillId="0" borderId="0" xfId="1" applyFont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1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4" fontId="0" fillId="0" borderId="0" xfId="1" applyNumberFormat="1" applyFont="1" applyAlignment="1" applyProtection="1">
      <protection locked="0"/>
    </xf>
    <xf numFmtId="164" fontId="0" fillId="6" borderId="0" xfId="1" applyNumberFormat="1" applyFont="1" applyFill="1" applyAlignment="1" applyProtection="1">
      <protection locked="0"/>
    </xf>
    <xf numFmtId="164" fontId="0" fillId="6" borderId="3" xfId="1" applyNumberFormat="1" applyFont="1" applyFill="1" applyBorder="1" applyAlignme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/>
    <xf numFmtId="0" fontId="0" fillId="6" borderId="0" xfId="0" applyFill="1" applyAlignment="1" applyProtection="1"/>
    <xf numFmtId="0" fontId="0" fillId="6" borderId="3" xfId="0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topLeftCell="J1" zoomScale="175" zoomScaleNormal="175" workbookViewId="0">
      <selection activeCell="L23" sqref="L23"/>
    </sheetView>
  </sheetViews>
  <sheetFormatPr defaultRowHeight="15"/>
  <cols>
    <col min="1" max="4" width="0" style="4" hidden="1" customWidth="1"/>
    <col min="5" max="5" width="11.5703125" style="4" hidden="1" customWidth="1"/>
    <col min="6" max="6" width="10.5703125" style="4" hidden="1" customWidth="1"/>
    <col min="7" max="8" width="0" style="4" hidden="1" customWidth="1"/>
    <col min="9" max="9" width="9.140625" style="4"/>
    <col min="10" max="10" width="15.5703125" style="4" bestFit="1" customWidth="1"/>
    <col min="11" max="11" width="23" style="4" customWidth="1"/>
    <col min="12" max="12" width="43.7109375" style="4" bestFit="1" customWidth="1"/>
    <col min="13" max="13" width="21" style="4" customWidth="1"/>
    <col min="14" max="14" width="14.28515625" style="4" customWidth="1"/>
    <col min="15" max="16" width="11.42578125" style="4" customWidth="1"/>
    <col min="17" max="17" width="13.85546875" style="4" customWidth="1"/>
    <col min="18" max="16384" width="9.140625" style="4"/>
  </cols>
  <sheetData>
    <row r="1" spans="1:17" ht="26.25">
      <c r="A1" s="4" t="s">
        <v>3</v>
      </c>
      <c r="J1" s="5"/>
      <c r="L1" s="6" t="s">
        <v>22</v>
      </c>
      <c r="M1" s="7"/>
      <c r="N1" s="8"/>
    </row>
    <row r="2" spans="1:17">
      <c r="A2" s="4">
        <v>1</v>
      </c>
      <c r="J2" s="7"/>
      <c r="K2" s="7"/>
      <c r="L2" s="7"/>
      <c r="M2" s="7"/>
      <c r="N2" s="7"/>
    </row>
    <row r="3" spans="1:17" ht="26.25">
      <c r="A3" s="4" t="s">
        <v>4</v>
      </c>
      <c r="J3" s="7"/>
      <c r="L3" s="9" t="s">
        <v>23</v>
      </c>
      <c r="M3" s="7"/>
      <c r="N3" s="7"/>
    </row>
    <row r="4" spans="1:17">
      <c r="J4" s="7"/>
      <c r="K4" s="10"/>
      <c r="L4" s="7"/>
      <c r="M4" s="7"/>
      <c r="N4" s="7"/>
    </row>
    <row r="5" spans="1:17">
      <c r="A5" s="11">
        <v>0</v>
      </c>
      <c r="J5" s="7"/>
      <c r="K5" s="12"/>
      <c r="L5" s="7"/>
      <c r="M5" s="7"/>
      <c r="N5" s="7"/>
    </row>
    <row r="6" spans="1:17" ht="30">
      <c r="A6" s="4">
        <v>2</v>
      </c>
      <c r="J6" s="13" t="s">
        <v>18</v>
      </c>
      <c r="K6" s="13" t="s">
        <v>15</v>
      </c>
      <c r="L6" s="13" t="s">
        <v>0</v>
      </c>
      <c r="M6" s="14" t="s">
        <v>19</v>
      </c>
      <c r="N6" s="15" t="s">
        <v>16</v>
      </c>
      <c r="O6" s="13" t="s">
        <v>17</v>
      </c>
      <c r="P6" s="14" t="s">
        <v>21</v>
      </c>
      <c r="Q6" s="14" t="s">
        <v>20</v>
      </c>
    </row>
    <row r="7" spans="1:17">
      <c r="J7" s="2">
        <v>75000</v>
      </c>
      <c r="K7" s="16">
        <f>J7*12</f>
        <v>900000</v>
      </c>
      <c r="L7" s="16">
        <f>K7/1.65*0.1</f>
        <v>54545.454545454559</v>
      </c>
      <c r="M7" s="3" t="s">
        <v>1</v>
      </c>
      <c r="N7" s="16">
        <f>IF(M7="yes",K7-L7,K7)</f>
        <v>845454.54545454541</v>
      </c>
      <c r="O7" s="16">
        <f>IF(N7&gt;2500000,(N7-2500000)*0.2+420000,IF(N7&gt;2000000,(N7-2000000)*0.175+175000,IF(N7&gt;1500000,(N7-1500000)*0.15+95000,IF(N7&gt;750000,(N7-750000)*0.1+17500,IF(N7&gt;400000,(N7-400000)*0.05,0)))))</f>
        <v>27045.454545454544</v>
      </c>
      <c r="P7" s="17">
        <f>O7/12</f>
        <v>2253.7878787878785</v>
      </c>
      <c r="Q7" s="18">
        <f>J7-P7</f>
        <v>72746.212121212127</v>
      </c>
    </row>
    <row r="8" spans="1:17">
      <c r="J8" s="7"/>
      <c r="K8" s="8"/>
      <c r="L8" s="7"/>
      <c r="M8" s="7"/>
      <c r="N8" s="8"/>
      <c r="O8" s="7"/>
    </row>
    <row r="9" spans="1:17">
      <c r="A9" s="4" t="s">
        <v>5</v>
      </c>
      <c r="J9" s="7"/>
      <c r="K9" s="19"/>
      <c r="L9" s="7"/>
      <c r="M9" s="7"/>
      <c r="N9" s="8"/>
      <c r="O9" s="7"/>
    </row>
    <row r="10" spans="1:17">
      <c r="A10" s="4" t="s">
        <v>6</v>
      </c>
      <c r="J10" s="7"/>
      <c r="K10" s="19"/>
      <c r="L10" s="7"/>
      <c r="M10" s="7"/>
      <c r="N10" s="20"/>
      <c r="O10" s="7"/>
    </row>
    <row r="11" spans="1:17">
      <c r="N11" s="4" t="s">
        <v>31</v>
      </c>
    </row>
    <row r="12" spans="1:17">
      <c r="K12" s="21"/>
      <c r="N12" s="4" t="s">
        <v>32</v>
      </c>
    </row>
    <row r="13" spans="1:17">
      <c r="A13" s="4">
        <v>3</v>
      </c>
      <c r="K13" s="22"/>
      <c r="N13" s="22"/>
      <c r="P13" s="23"/>
    </row>
    <row r="14" spans="1:17">
      <c r="A14" s="4" t="s">
        <v>7</v>
      </c>
      <c r="K14" s="24" t="s">
        <v>24</v>
      </c>
      <c r="L14" s="11">
        <v>0</v>
      </c>
      <c r="P14" s="23"/>
    </row>
    <row r="15" spans="1:17">
      <c r="K15" s="24"/>
      <c r="L15" s="11"/>
      <c r="P15" s="23"/>
    </row>
    <row r="16" spans="1:17">
      <c r="A16" s="4" t="s">
        <v>8</v>
      </c>
      <c r="K16" s="25" t="s">
        <v>25</v>
      </c>
      <c r="L16" s="4" t="s">
        <v>26</v>
      </c>
    </row>
    <row r="17" spans="1:20">
      <c r="A17" s="4">
        <v>4</v>
      </c>
      <c r="K17" s="24"/>
      <c r="L17" s="26"/>
    </row>
    <row r="18" spans="1:20">
      <c r="A18" s="4" t="s">
        <v>9</v>
      </c>
      <c r="K18" s="24" t="s">
        <v>27</v>
      </c>
      <c r="L18" s="4" t="s">
        <v>28</v>
      </c>
      <c r="T18" s="27"/>
    </row>
    <row r="19" spans="1:20">
      <c r="A19" s="4" t="s">
        <v>10</v>
      </c>
      <c r="K19" s="24"/>
      <c r="T19" s="27"/>
    </row>
    <row r="20" spans="1:20" ht="30">
      <c r="A20" s="4">
        <v>5</v>
      </c>
      <c r="J20" s="28"/>
      <c r="K20" s="24" t="s">
        <v>29</v>
      </c>
      <c r="L20" s="29" t="s">
        <v>30</v>
      </c>
      <c r="M20" s="28"/>
      <c r="N20" s="28"/>
      <c r="O20" s="28"/>
      <c r="T20" s="27"/>
    </row>
    <row r="21" spans="1:20">
      <c r="A21" s="4" t="s">
        <v>11</v>
      </c>
      <c r="J21" s="28"/>
      <c r="K21" s="28"/>
      <c r="L21" s="30"/>
      <c r="M21" s="30"/>
      <c r="N21" s="28"/>
      <c r="O21" s="28"/>
      <c r="T21" s="27"/>
    </row>
    <row r="22" spans="1:20" ht="15.75" thickBot="1">
      <c r="A22" s="4" t="s">
        <v>12</v>
      </c>
      <c r="J22" s="31" t="s">
        <v>33</v>
      </c>
      <c r="K22" s="31" t="s">
        <v>34</v>
      </c>
      <c r="L22" s="28"/>
      <c r="M22" s="28"/>
      <c r="N22" s="28"/>
      <c r="O22" s="28"/>
      <c r="T22" s="27"/>
    </row>
    <row r="23" spans="1:20" ht="15.75" thickTop="1">
      <c r="A23" s="4">
        <v>6</v>
      </c>
      <c r="J23" s="32">
        <v>1000000</v>
      </c>
      <c r="K23" s="36">
        <f>IF(J23&lt;400000,0,IF(J23&lt;750001,(J23-400000)*0.1,IF(J23&lt;1500001,(J23-750000)*0.15+35000,(J23-1500000)*0.2+147500)))</f>
        <v>72500</v>
      </c>
      <c r="L23" s="28"/>
      <c r="M23" s="28"/>
      <c r="N23" s="28"/>
      <c r="O23" s="28"/>
      <c r="T23" s="27"/>
    </row>
    <row r="24" spans="1:20">
      <c r="A24" s="4" t="s">
        <v>13</v>
      </c>
      <c r="J24" s="33">
        <v>1050000</v>
      </c>
      <c r="K24" s="37">
        <f>IF(J24&lt;400000,0,IF(J24&lt;750001,(J24-400000)*0.1,IF(J24&lt;1500001,(J24-750000)*0.15+35000,(J24-1500000)*0.2+147500)))</f>
        <v>80000</v>
      </c>
      <c r="L24" s="28"/>
      <c r="M24" s="28"/>
      <c r="N24" s="28"/>
      <c r="O24" s="28"/>
      <c r="T24" s="27"/>
    </row>
    <row r="25" spans="1:20">
      <c r="A25" s="4" t="s">
        <v>14</v>
      </c>
      <c r="J25" s="32">
        <v>398000</v>
      </c>
      <c r="K25" s="36">
        <f t="shared" ref="K24:K26" si="0">IF(J25&lt;400000,0,IF(J25&lt;750001,(J25-400000)*0.1,IF(J25&lt;1500001,(J25-750000)*0.15+35000,(J25-1500000)*0.2+147500)))</f>
        <v>0</v>
      </c>
      <c r="L25" s="28"/>
      <c r="M25" s="28"/>
      <c r="N25" s="28"/>
      <c r="O25" s="28"/>
      <c r="T25" s="27"/>
    </row>
    <row r="26" spans="1:20">
      <c r="J26" s="34">
        <v>1500001</v>
      </c>
      <c r="K26" s="38">
        <f t="shared" si="0"/>
        <v>147500.20000000001</v>
      </c>
      <c r="T26" s="27"/>
    </row>
    <row r="27" spans="1:20">
      <c r="T27" s="27"/>
    </row>
    <row r="28" spans="1:20">
      <c r="E28" s="4">
        <f>3500000-2500000</f>
        <v>1000000</v>
      </c>
      <c r="T28" s="27"/>
    </row>
    <row r="29" spans="1:20">
      <c r="E29" s="4">
        <f>E28*0.2</f>
        <v>200000</v>
      </c>
      <c r="T29" s="27"/>
    </row>
    <row r="30" spans="1:20">
      <c r="E30" s="4">
        <v>420000</v>
      </c>
    </row>
    <row r="31" spans="1:20">
      <c r="E31" s="26">
        <f>E29+E30</f>
        <v>620000</v>
      </c>
      <c r="F31" s="35">
        <f>E31/12</f>
        <v>51666.666666666664</v>
      </c>
    </row>
    <row r="69" spans="18:18">
      <c r="R69" s="4" t="s">
        <v>1</v>
      </c>
    </row>
    <row r="70" spans="18:18">
      <c r="R70" s="4" t="s">
        <v>2</v>
      </c>
    </row>
  </sheetData>
  <sheetProtection selectLockedCells="1"/>
  <protectedRanges>
    <protectedRange password="C7A7" sqref="K7:L7" name="Range1"/>
  </protectedRanges>
  <dataValidations count="3">
    <dataValidation type="list" allowBlank="1" showInputMessage="1" showErrorMessage="1" sqref="M8:M10 M12">
      <formula1>$R$1:$R$2</formula1>
    </dataValidation>
    <dataValidation type="list" allowBlank="1" showInputMessage="1" showErrorMessage="1" sqref="M7">
      <formula1>$R$69:$R$70</formula1>
    </dataValidation>
    <dataValidation type="list" allowBlank="1" showInputMessage="1" showErrorMessage="1" sqref="M11">
      <formula1>$N$11:$N$12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7"/>
  <sheetViews>
    <sheetView zoomScale="220" zoomScaleNormal="220" workbookViewId="0">
      <selection activeCell="G6" sqref="G6"/>
    </sheetView>
  </sheetViews>
  <sheetFormatPr defaultRowHeight="15"/>
  <sheetData>
    <row r="4" spans="2:7">
      <c r="B4" t="s">
        <v>2</v>
      </c>
    </row>
    <row r="6" spans="2:7">
      <c r="G6" s="1" t="s">
        <v>1</v>
      </c>
    </row>
    <row r="7" spans="2:7">
      <c r="G7" s="1" t="s">
        <v>2</v>
      </c>
    </row>
  </sheetData>
  <dataValidations disablePrompts="1" count="1">
    <dataValidation type="list" allowBlank="1" showInputMessage="1" showErrorMessage="1" sqref="G8 B4">
      <formula1>$G$6:$G$7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Working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Practise</dc:title>
  <dc:subject>Finance</dc:subject>
  <dc:creator>Fahad Rafi</dc:creator>
  <cp:lastModifiedBy>student</cp:lastModifiedBy>
  <dcterms:created xsi:type="dcterms:W3CDTF">2012-09-20T03:51:17Z</dcterms:created>
  <dcterms:modified xsi:type="dcterms:W3CDTF">2013-09-27T15:00:10Z</dcterms:modified>
  <cp:category>Msc Finance</cp:category>
</cp:coreProperties>
</file>