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19200" windowHeight="8325"/>
  </bookViews>
  <sheets>
    <sheet name="Unequal cash flows" sheetId="1" r:id="rId1"/>
    <sheet name="Amortization Table" sheetId="2" r:id="rId2"/>
    <sheet name="Solution Practice1 (2)" sheetId="4" r:id="rId3"/>
    <sheet name="Solution Practice1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F13" i="2"/>
  <c r="E13" i="2"/>
  <c r="D13" i="2"/>
  <c r="C13" i="2"/>
  <c r="B31" i="1"/>
  <c r="B32" i="1" s="1"/>
  <c r="B33" i="1"/>
  <c r="F12" i="1"/>
  <c r="B12" i="1"/>
  <c r="B13" i="1" s="1"/>
  <c r="B34" i="1" l="1"/>
  <c r="D8" i="3"/>
  <c r="E8" i="3" s="1"/>
  <c r="F8" i="3" s="1"/>
  <c r="B9" i="3" s="1"/>
  <c r="D7" i="3"/>
  <c r="C4" i="3"/>
  <c r="C10" i="3" s="1"/>
  <c r="C25" i="4"/>
  <c r="C17" i="4"/>
  <c r="D9" i="4"/>
  <c r="C9" i="4"/>
  <c r="E9" i="4" s="1"/>
  <c r="F9" i="4" s="1"/>
  <c r="B10" i="4" s="1"/>
  <c r="C5" i="4"/>
  <c r="C3" i="4"/>
  <c r="C6" i="4" s="1"/>
  <c r="B10" i="2"/>
  <c r="B8" i="2"/>
  <c r="B6" i="2"/>
  <c r="D9" i="3" l="1"/>
  <c r="E9" i="3" s="1"/>
  <c r="F9" i="3" s="1"/>
  <c r="D10" i="4"/>
  <c r="C125" i="4"/>
  <c r="C121" i="4"/>
  <c r="C117" i="4"/>
  <c r="C113" i="4"/>
  <c r="C109" i="4"/>
  <c r="C105" i="4"/>
  <c r="C101" i="4"/>
  <c r="C97" i="4"/>
  <c r="C93" i="4"/>
  <c r="C89" i="4"/>
  <c r="C85" i="4"/>
  <c r="C81" i="4"/>
  <c r="C77" i="4"/>
  <c r="C73" i="4"/>
  <c r="C69" i="4"/>
  <c r="C65" i="4"/>
  <c r="C61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127" i="4"/>
  <c r="C119" i="4"/>
  <c r="C111" i="4"/>
  <c r="C103" i="4"/>
  <c r="C95" i="4"/>
  <c r="C87" i="4"/>
  <c r="C79" i="4"/>
  <c r="C71" i="4"/>
  <c r="C63" i="4"/>
  <c r="C57" i="4"/>
  <c r="C53" i="4"/>
  <c r="C49" i="4"/>
  <c r="C45" i="4"/>
  <c r="C41" i="4"/>
  <c r="C37" i="4"/>
  <c r="C33" i="4"/>
  <c r="C29" i="4"/>
  <c r="C122" i="4"/>
  <c r="C114" i="4"/>
  <c r="C106" i="4"/>
  <c r="C98" i="4"/>
  <c r="C90" i="4"/>
  <c r="C82" i="4"/>
  <c r="C74" i="4"/>
  <c r="C66" i="4"/>
  <c r="C60" i="4"/>
  <c r="C56" i="4"/>
  <c r="C52" i="4"/>
  <c r="C48" i="4"/>
  <c r="C44" i="4"/>
  <c r="C40" i="4"/>
  <c r="C36" i="4"/>
  <c r="C32" i="4"/>
  <c r="C28" i="4"/>
  <c r="C115" i="4"/>
  <c r="C99" i="4"/>
  <c r="C83" i="4"/>
  <c r="C67" i="4"/>
  <c r="C59" i="4"/>
  <c r="C51" i="4"/>
  <c r="C43" i="4"/>
  <c r="C35" i="4"/>
  <c r="C24" i="4"/>
  <c r="C20" i="4"/>
  <c r="C16" i="4"/>
  <c r="C12" i="4"/>
  <c r="C123" i="4"/>
  <c r="C107" i="4"/>
  <c r="C75" i="4"/>
  <c r="C55" i="4"/>
  <c r="C39" i="4"/>
  <c r="C118" i="4"/>
  <c r="C102" i="4"/>
  <c r="C86" i="4"/>
  <c r="C70" i="4"/>
  <c r="C54" i="4"/>
  <c r="C46" i="4"/>
  <c r="C38" i="4"/>
  <c r="C30" i="4"/>
  <c r="C27" i="4"/>
  <c r="C23" i="4"/>
  <c r="C19" i="4"/>
  <c r="C15" i="4"/>
  <c r="C11" i="4"/>
  <c r="C91" i="4"/>
  <c r="C47" i="4"/>
  <c r="C13" i="4"/>
  <c r="C21" i="4"/>
  <c r="C34" i="4"/>
  <c r="C110" i="4"/>
  <c r="C50" i="4"/>
  <c r="C78" i="4"/>
  <c r="C14" i="4"/>
  <c r="C22" i="4"/>
  <c r="C58" i="4"/>
  <c r="C94" i="4"/>
  <c r="C10" i="4"/>
  <c r="E10" i="4" s="1"/>
  <c r="F10" i="4" s="1"/>
  <c r="B11" i="4" s="1"/>
  <c r="C18" i="4"/>
  <c r="C26" i="4"/>
  <c r="C31" i="4"/>
  <c r="C42" i="4"/>
  <c r="C62" i="4"/>
  <c r="C126" i="4"/>
  <c r="C36" i="3"/>
  <c r="C32" i="3"/>
  <c r="C28" i="3"/>
  <c r="C24" i="3"/>
  <c r="C20" i="3"/>
  <c r="C12" i="3"/>
  <c r="C7" i="3"/>
  <c r="E7" i="3" s="1"/>
  <c r="F7" i="3" s="1"/>
  <c r="B8" i="3" s="1"/>
  <c r="C35" i="3"/>
  <c r="C31" i="3"/>
  <c r="C27" i="3"/>
  <c r="C23" i="3"/>
  <c r="C19" i="3"/>
  <c r="C15" i="3"/>
  <c r="C11" i="3"/>
  <c r="C33" i="3"/>
  <c r="C29" i="3"/>
  <c r="C25" i="3"/>
  <c r="C21" i="3"/>
  <c r="C17" i="3"/>
  <c r="C13" i="3"/>
  <c r="C9" i="3"/>
  <c r="C8" i="3"/>
  <c r="C16" i="3"/>
  <c r="C34" i="3"/>
  <c r="C30" i="3"/>
  <c r="C26" i="3"/>
  <c r="C22" i="3"/>
  <c r="C18" i="3"/>
  <c r="C14" i="3"/>
  <c r="D11" i="4" l="1"/>
  <c r="E11" i="4"/>
  <c r="F11" i="4" s="1"/>
  <c r="B12" i="4" s="1"/>
  <c r="B10" i="3" l="1"/>
  <c r="D12" i="4"/>
  <c r="E12" i="4" s="1"/>
  <c r="F12" i="4" s="1"/>
  <c r="B13" i="4" s="1"/>
  <c r="D10" i="3" l="1"/>
  <c r="E10" i="3" s="1"/>
  <c r="F10" i="3" s="1"/>
  <c r="B11" i="3" s="1"/>
  <c r="D13" i="4"/>
  <c r="E13" i="4" s="1"/>
  <c r="F13" i="4" s="1"/>
  <c r="B14" i="4" s="1"/>
  <c r="D11" i="3" l="1"/>
  <c r="E11" i="3" s="1"/>
  <c r="F11" i="3" s="1"/>
  <c r="B12" i="3" s="1"/>
  <c r="D14" i="4"/>
  <c r="E14" i="4" s="1"/>
  <c r="F14" i="4" s="1"/>
  <c r="B15" i="4" s="1"/>
  <c r="D12" i="3" l="1"/>
  <c r="E12" i="3" s="1"/>
  <c r="F12" i="3"/>
  <c r="B13" i="3" s="1"/>
  <c r="D15" i="4"/>
  <c r="E15" i="4" s="1"/>
  <c r="F15" i="4" s="1"/>
  <c r="B16" i="4" s="1"/>
  <c r="D13" i="3" l="1"/>
  <c r="E13" i="3" s="1"/>
  <c r="F13" i="3" s="1"/>
  <c r="B14" i="3" s="1"/>
  <c r="D16" i="4"/>
  <c r="E16" i="4" s="1"/>
  <c r="F16" i="4" s="1"/>
  <c r="B17" i="4" s="1"/>
  <c r="D14" i="3" l="1"/>
  <c r="E14" i="3" s="1"/>
  <c r="F14" i="3" s="1"/>
  <c r="B15" i="3" s="1"/>
  <c r="D17" i="4"/>
  <c r="E17" i="4" s="1"/>
  <c r="F17" i="4" s="1"/>
  <c r="B18" i="4" s="1"/>
  <c r="D15" i="3" l="1"/>
  <c r="E15" i="3" s="1"/>
  <c r="F15" i="3"/>
  <c r="B16" i="3" s="1"/>
  <c r="D18" i="4"/>
  <c r="E18" i="4" s="1"/>
  <c r="F18" i="4" s="1"/>
  <c r="B19" i="4" s="1"/>
  <c r="D16" i="3" l="1"/>
  <c r="E16" i="3" s="1"/>
  <c r="F16" i="3"/>
  <c r="B17" i="3" s="1"/>
  <c r="D19" i="4"/>
  <c r="E19" i="4" s="1"/>
  <c r="F19" i="4" s="1"/>
  <c r="B20" i="4" s="1"/>
  <c r="D17" i="3" l="1"/>
  <c r="E17" i="3" s="1"/>
  <c r="F17" i="3" s="1"/>
  <c r="B18" i="3" s="1"/>
  <c r="D20" i="4"/>
  <c r="E20" i="4" s="1"/>
  <c r="F20" i="4" s="1"/>
  <c r="B21" i="4" s="1"/>
  <c r="D18" i="3" l="1"/>
  <c r="E18" i="3" s="1"/>
  <c r="F18" i="3" s="1"/>
  <c r="B19" i="3" s="1"/>
  <c r="D21" i="4"/>
  <c r="E21" i="4" s="1"/>
  <c r="F21" i="4" s="1"/>
  <c r="B22" i="4" s="1"/>
  <c r="D19" i="3" l="1"/>
  <c r="E19" i="3" s="1"/>
  <c r="F19" i="3"/>
  <c r="B20" i="3" s="1"/>
  <c r="D22" i="4"/>
  <c r="E22" i="4" s="1"/>
  <c r="F22" i="4" s="1"/>
  <c r="B23" i="4" s="1"/>
  <c r="D20" i="3" l="1"/>
  <c r="E20" i="3" s="1"/>
  <c r="F20" i="3"/>
  <c r="B21" i="3" s="1"/>
  <c r="D23" i="4"/>
  <c r="E23" i="4" s="1"/>
  <c r="F23" i="4" s="1"/>
  <c r="B24" i="4" s="1"/>
  <c r="D21" i="3" l="1"/>
  <c r="E21" i="3" s="1"/>
  <c r="F21" i="3" s="1"/>
  <c r="B22" i="3" s="1"/>
  <c r="D24" i="4"/>
  <c r="E24" i="4" s="1"/>
  <c r="F24" i="4" s="1"/>
  <c r="B25" i="4" s="1"/>
  <c r="D22" i="3" l="1"/>
  <c r="E22" i="3" s="1"/>
  <c r="F22" i="3" s="1"/>
  <c r="B23" i="3" s="1"/>
  <c r="D25" i="4"/>
  <c r="E25" i="4" s="1"/>
  <c r="F25" i="4" s="1"/>
  <c r="B26" i="4" s="1"/>
  <c r="D23" i="3" l="1"/>
  <c r="E23" i="3" s="1"/>
  <c r="F23" i="3"/>
  <c r="B24" i="3" s="1"/>
  <c r="D26" i="4"/>
  <c r="E26" i="4" s="1"/>
  <c r="F26" i="4" s="1"/>
  <c r="B27" i="4" s="1"/>
  <c r="D24" i="3" l="1"/>
  <c r="E24" i="3" s="1"/>
  <c r="F24" i="3"/>
  <c r="B25" i="3" s="1"/>
  <c r="D27" i="4"/>
  <c r="E27" i="4" s="1"/>
  <c r="F27" i="4" s="1"/>
  <c r="B28" i="4" s="1"/>
  <c r="D25" i="3" l="1"/>
  <c r="E25" i="3" s="1"/>
  <c r="F25" i="3" s="1"/>
  <c r="B26" i="3" s="1"/>
  <c r="D28" i="4"/>
  <c r="E28" i="4" s="1"/>
  <c r="F28" i="4" s="1"/>
  <c r="B29" i="4" s="1"/>
  <c r="D26" i="3" l="1"/>
  <c r="E26" i="3" s="1"/>
  <c r="F26" i="3" s="1"/>
  <c r="B27" i="3" s="1"/>
  <c r="F29" i="4"/>
  <c r="B30" i="4" s="1"/>
  <c r="D29" i="4"/>
  <c r="E29" i="4" s="1"/>
  <c r="D27" i="3" l="1"/>
  <c r="E27" i="3" s="1"/>
  <c r="F27" i="3"/>
  <c r="B28" i="3" s="1"/>
  <c r="F30" i="4"/>
  <c r="B31" i="4" s="1"/>
  <c r="D30" i="4"/>
  <c r="E30" i="4" s="1"/>
  <c r="D28" i="3" l="1"/>
  <c r="E28" i="3" s="1"/>
  <c r="F28" i="3"/>
  <c r="B29" i="3" s="1"/>
  <c r="D31" i="4"/>
  <c r="E31" i="4" s="1"/>
  <c r="F31" i="4" s="1"/>
  <c r="B32" i="4" s="1"/>
  <c r="D29" i="3" l="1"/>
  <c r="E29" i="3" s="1"/>
  <c r="F29" i="3" s="1"/>
  <c r="B30" i="3" s="1"/>
  <c r="D32" i="4"/>
  <c r="E32" i="4" s="1"/>
  <c r="F32" i="4" s="1"/>
  <c r="B33" i="4" s="1"/>
  <c r="D30" i="3" l="1"/>
  <c r="E30" i="3" s="1"/>
  <c r="F30" i="3" s="1"/>
  <c r="B31" i="3" s="1"/>
  <c r="D33" i="4"/>
  <c r="E33" i="4" s="1"/>
  <c r="F33" i="4" s="1"/>
  <c r="B34" i="4" s="1"/>
  <c r="D31" i="3" l="1"/>
  <c r="E31" i="3" s="1"/>
  <c r="F31" i="3"/>
  <c r="B32" i="3" s="1"/>
  <c r="D34" i="4"/>
  <c r="E34" i="4" s="1"/>
  <c r="F34" i="4" s="1"/>
  <c r="B35" i="4" s="1"/>
  <c r="D32" i="3" l="1"/>
  <c r="E32" i="3" s="1"/>
  <c r="F32" i="3"/>
  <c r="B33" i="3" s="1"/>
  <c r="D35" i="4"/>
  <c r="E35" i="4" s="1"/>
  <c r="F35" i="4"/>
  <c r="B36" i="4" s="1"/>
  <c r="D33" i="3" l="1"/>
  <c r="E33" i="3" s="1"/>
  <c r="F33" i="3" s="1"/>
  <c r="B34" i="3" s="1"/>
  <c r="D36" i="4"/>
  <c r="E36" i="4" s="1"/>
  <c r="F36" i="4"/>
  <c r="B37" i="4" s="1"/>
  <c r="D34" i="3" l="1"/>
  <c r="E34" i="3" s="1"/>
  <c r="F34" i="3" s="1"/>
  <c r="B35" i="3" s="1"/>
  <c r="D37" i="4"/>
  <c r="E37" i="4" s="1"/>
  <c r="F37" i="4" s="1"/>
  <c r="B38" i="4" s="1"/>
  <c r="D35" i="3" l="1"/>
  <c r="E35" i="3" s="1"/>
  <c r="F35" i="3"/>
  <c r="B36" i="3" s="1"/>
  <c r="D38" i="4"/>
  <c r="E38" i="4" s="1"/>
  <c r="F38" i="4" s="1"/>
  <c r="B39" i="4" s="1"/>
  <c r="D36" i="3" l="1"/>
  <c r="E36" i="3" s="1"/>
  <c r="F36" i="3"/>
  <c r="D39" i="4"/>
  <c r="E39" i="4" s="1"/>
  <c r="F39" i="4"/>
  <c r="B40" i="4" s="1"/>
  <c r="D40" i="4" l="1"/>
  <c r="E40" i="4" s="1"/>
  <c r="F40" i="4"/>
  <c r="B41" i="4" s="1"/>
  <c r="D41" i="4" l="1"/>
  <c r="E41" i="4" s="1"/>
  <c r="F41" i="4" s="1"/>
  <c r="B42" i="4" s="1"/>
  <c r="D42" i="4" l="1"/>
  <c r="E42" i="4" s="1"/>
  <c r="F42" i="4" s="1"/>
  <c r="B43" i="4" s="1"/>
  <c r="D43" i="4" l="1"/>
  <c r="E43" i="4" s="1"/>
  <c r="F43" i="4"/>
  <c r="B44" i="4" s="1"/>
  <c r="D44" i="4" l="1"/>
  <c r="E44" i="4" s="1"/>
  <c r="F44" i="4"/>
  <c r="B45" i="4" s="1"/>
  <c r="D45" i="4" l="1"/>
  <c r="E45" i="4" s="1"/>
  <c r="F45" i="4" s="1"/>
  <c r="B46" i="4" s="1"/>
  <c r="D46" i="4" l="1"/>
  <c r="E46" i="4" s="1"/>
  <c r="F46" i="4" s="1"/>
  <c r="B47" i="4" s="1"/>
  <c r="D47" i="4" l="1"/>
  <c r="E47" i="4" s="1"/>
  <c r="F47" i="4"/>
  <c r="B48" i="4" s="1"/>
  <c r="D48" i="4" l="1"/>
  <c r="E48" i="4" s="1"/>
  <c r="F48" i="4"/>
  <c r="B49" i="4" s="1"/>
  <c r="D49" i="4" l="1"/>
  <c r="E49" i="4" s="1"/>
  <c r="F49" i="4" s="1"/>
  <c r="B50" i="4" s="1"/>
  <c r="D50" i="4" l="1"/>
  <c r="E50" i="4" s="1"/>
  <c r="F50" i="4" s="1"/>
  <c r="B51" i="4" s="1"/>
  <c r="D51" i="4" l="1"/>
  <c r="E51" i="4" s="1"/>
  <c r="F51" i="4"/>
  <c r="B52" i="4" s="1"/>
  <c r="D52" i="4" l="1"/>
  <c r="E52" i="4" s="1"/>
  <c r="F52" i="4"/>
  <c r="B53" i="4" s="1"/>
  <c r="D53" i="4" l="1"/>
  <c r="E53" i="4" s="1"/>
  <c r="F53" i="4" s="1"/>
  <c r="B54" i="4" s="1"/>
  <c r="D54" i="4" l="1"/>
  <c r="E54" i="4" s="1"/>
  <c r="F54" i="4" s="1"/>
  <c r="B55" i="4" s="1"/>
  <c r="D55" i="4" l="1"/>
  <c r="E55" i="4" s="1"/>
  <c r="F55" i="4"/>
  <c r="B56" i="4" s="1"/>
  <c r="D56" i="4" l="1"/>
  <c r="E56" i="4" s="1"/>
  <c r="F56" i="4"/>
  <c r="B57" i="4" s="1"/>
  <c r="D57" i="4" l="1"/>
  <c r="E57" i="4" s="1"/>
  <c r="F57" i="4" s="1"/>
  <c r="B58" i="4" s="1"/>
  <c r="D58" i="4" l="1"/>
  <c r="E58" i="4" s="1"/>
  <c r="F58" i="4" s="1"/>
  <c r="B59" i="4" s="1"/>
  <c r="D59" i="4" l="1"/>
  <c r="E59" i="4" s="1"/>
  <c r="F59" i="4"/>
  <c r="B60" i="4" s="1"/>
  <c r="D60" i="4" l="1"/>
  <c r="E60" i="4" s="1"/>
  <c r="F60" i="4"/>
  <c r="B61" i="4" s="1"/>
  <c r="D61" i="4" l="1"/>
  <c r="E61" i="4" s="1"/>
  <c r="F61" i="4" s="1"/>
  <c r="B62" i="4" s="1"/>
  <c r="D62" i="4" l="1"/>
  <c r="E62" i="4" s="1"/>
  <c r="F62" i="4" s="1"/>
  <c r="B63" i="4" s="1"/>
  <c r="D63" i="4" l="1"/>
  <c r="E63" i="4" s="1"/>
  <c r="F63" i="4"/>
  <c r="B64" i="4" s="1"/>
  <c r="D64" i="4" l="1"/>
  <c r="E64" i="4" s="1"/>
  <c r="F64" i="4"/>
  <c r="B65" i="4" s="1"/>
  <c r="D65" i="4" l="1"/>
  <c r="E65" i="4" s="1"/>
  <c r="F65" i="4" s="1"/>
  <c r="B66" i="4" s="1"/>
  <c r="D66" i="4" l="1"/>
  <c r="E66" i="4" s="1"/>
  <c r="F66" i="4" s="1"/>
  <c r="B67" i="4" s="1"/>
  <c r="D67" i="4" l="1"/>
  <c r="E67" i="4" s="1"/>
  <c r="F67" i="4"/>
  <c r="B68" i="4" s="1"/>
  <c r="D68" i="4" l="1"/>
  <c r="E68" i="4" s="1"/>
  <c r="F68" i="4"/>
  <c r="B69" i="4" s="1"/>
  <c r="D69" i="4" l="1"/>
  <c r="E69" i="4" s="1"/>
  <c r="F69" i="4" s="1"/>
  <c r="B70" i="4" s="1"/>
  <c r="D70" i="4" l="1"/>
  <c r="E70" i="4" s="1"/>
  <c r="F70" i="4" s="1"/>
  <c r="B71" i="4" s="1"/>
  <c r="D71" i="4" l="1"/>
  <c r="E71" i="4" s="1"/>
  <c r="F71" i="4"/>
  <c r="B72" i="4" s="1"/>
  <c r="D72" i="4" l="1"/>
  <c r="E72" i="4" s="1"/>
  <c r="F72" i="4"/>
  <c r="B73" i="4" s="1"/>
  <c r="D73" i="4" l="1"/>
  <c r="E73" i="4" s="1"/>
  <c r="F73" i="4" s="1"/>
  <c r="B74" i="4" s="1"/>
  <c r="D74" i="4" l="1"/>
  <c r="E74" i="4" s="1"/>
  <c r="F74" i="4" s="1"/>
  <c r="B75" i="4" s="1"/>
  <c r="D75" i="4" l="1"/>
  <c r="E75" i="4" s="1"/>
  <c r="F75" i="4" s="1"/>
  <c r="B76" i="4" s="1"/>
  <c r="D76" i="4" l="1"/>
  <c r="E76" i="4" s="1"/>
  <c r="F76" i="4" s="1"/>
  <c r="B77" i="4" s="1"/>
  <c r="D77" i="4" l="1"/>
  <c r="E77" i="4" s="1"/>
  <c r="F77" i="4" s="1"/>
  <c r="B78" i="4" s="1"/>
  <c r="D78" i="4" l="1"/>
  <c r="E78" i="4" s="1"/>
  <c r="F78" i="4" s="1"/>
  <c r="B79" i="4" s="1"/>
  <c r="D79" i="4" l="1"/>
  <c r="E79" i="4" s="1"/>
  <c r="F79" i="4"/>
  <c r="B80" i="4" s="1"/>
  <c r="D80" i="4" l="1"/>
  <c r="E80" i="4" s="1"/>
  <c r="F80" i="4"/>
  <c r="B81" i="4" s="1"/>
  <c r="D81" i="4" l="1"/>
  <c r="E81" i="4" s="1"/>
  <c r="F81" i="4" s="1"/>
  <c r="B82" i="4" s="1"/>
  <c r="D82" i="4" l="1"/>
  <c r="E82" i="4" s="1"/>
  <c r="F82" i="4" s="1"/>
  <c r="B83" i="4" s="1"/>
  <c r="D83" i="4" l="1"/>
  <c r="E83" i="4" s="1"/>
  <c r="F83" i="4"/>
  <c r="B84" i="4" s="1"/>
  <c r="D84" i="4" l="1"/>
  <c r="E84" i="4" s="1"/>
  <c r="F84" i="4"/>
  <c r="B85" i="4" s="1"/>
  <c r="D85" i="4" l="1"/>
  <c r="E85" i="4" s="1"/>
  <c r="F85" i="4" s="1"/>
  <c r="B86" i="4" s="1"/>
  <c r="D86" i="4" l="1"/>
  <c r="E86" i="4" s="1"/>
  <c r="F86" i="4" s="1"/>
  <c r="B87" i="4" s="1"/>
  <c r="D87" i="4" l="1"/>
  <c r="E87" i="4" s="1"/>
  <c r="F87" i="4"/>
  <c r="B88" i="4" s="1"/>
  <c r="D88" i="4" l="1"/>
  <c r="E88" i="4" s="1"/>
  <c r="F88" i="4"/>
  <c r="B89" i="4" s="1"/>
  <c r="D89" i="4" l="1"/>
  <c r="E89" i="4" s="1"/>
  <c r="F89" i="4" s="1"/>
  <c r="B90" i="4" s="1"/>
  <c r="D90" i="4" l="1"/>
  <c r="E90" i="4" s="1"/>
  <c r="F90" i="4" s="1"/>
  <c r="B91" i="4" s="1"/>
  <c r="D91" i="4" l="1"/>
  <c r="E91" i="4" s="1"/>
  <c r="F91" i="4"/>
  <c r="B92" i="4" s="1"/>
  <c r="D92" i="4" l="1"/>
  <c r="E92" i="4" s="1"/>
  <c r="F92" i="4" s="1"/>
  <c r="B93" i="4" s="1"/>
  <c r="D93" i="4" l="1"/>
  <c r="E93" i="4" s="1"/>
  <c r="F93" i="4" s="1"/>
  <c r="B94" i="4" s="1"/>
  <c r="D94" i="4" l="1"/>
  <c r="E94" i="4" s="1"/>
  <c r="F94" i="4" s="1"/>
  <c r="B95" i="4" s="1"/>
  <c r="D95" i="4" l="1"/>
  <c r="E95" i="4" s="1"/>
  <c r="F95" i="4" s="1"/>
  <c r="B96" i="4" s="1"/>
  <c r="D96" i="4" l="1"/>
  <c r="E96" i="4" s="1"/>
  <c r="F96" i="4" s="1"/>
  <c r="B97" i="4" s="1"/>
  <c r="D97" i="4" l="1"/>
  <c r="E97" i="4" s="1"/>
  <c r="F97" i="4" s="1"/>
  <c r="B98" i="4" s="1"/>
  <c r="D98" i="4" l="1"/>
  <c r="E98" i="4" s="1"/>
  <c r="F98" i="4" s="1"/>
  <c r="B99" i="4" s="1"/>
  <c r="D99" i="4" l="1"/>
  <c r="E99" i="4" s="1"/>
  <c r="F99" i="4" s="1"/>
  <c r="B100" i="4" s="1"/>
  <c r="D100" i="4" l="1"/>
  <c r="E100" i="4" s="1"/>
  <c r="F100" i="4" s="1"/>
  <c r="B101" i="4" s="1"/>
  <c r="D101" i="4" l="1"/>
  <c r="E101" i="4" s="1"/>
  <c r="F101" i="4" s="1"/>
  <c r="B102" i="4" s="1"/>
  <c r="D102" i="4" l="1"/>
  <c r="E102" i="4" s="1"/>
  <c r="F102" i="4" s="1"/>
  <c r="B103" i="4" s="1"/>
  <c r="D103" i="4" l="1"/>
  <c r="E103" i="4" s="1"/>
  <c r="F103" i="4" s="1"/>
  <c r="B104" i="4" s="1"/>
  <c r="D104" i="4" l="1"/>
  <c r="E104" i="4" s="1"/>
  <c r="F104" i="4" s="1"/>
  <c r="B105" i="4" s="1"/>
  <c r="D105" i="4" l="1"/>
  <c r="E105" i="4" s="1"/>
  <c r="F105" i="4" s="1"/>
  <c r="B106" i="4" s="1"/>
  <c r="D106" i="4" l="1"/>
  <c r="E106" i="4" s="1"/>
  <c r="F106" i="4" s="1"/>
  <c r="B107" i="4" s="1"/>
  <c r="D107" i="4" l="1"/>
  <c r="E107" i="4" s="1"/>
  <c r="F107" i="4" s="1"/>
  <c r="B108" i="4" s="1"/>
  <c r="D108" i="4" l="1"/>
  <c r="E108" i="4" s="1"/>
  <c r="F108" i="4" s="1"/>
  <c r="B109" i="4" s="1"/>
  <c r="D109" i="4" l="1"/>
  <c r="E109" i="4" s="1"/>
  <c r="F109" i="4" s="1"/>
  <c r="B110" i="4" s="1"/>
  <c r="D110" i="4" l="1"/>
  <c r="E110" i="4" s="1"/>
  <c r="F110" i="4" s="1"/>
  <c r="B111" i="4" s="1"/>
  <c r="D111" i="4" l="1"/>
  <c r="E111" i="4" s="1"/>
  <c r="F111" i="4" s="1"/>
  <c r="B112" i="4" s="1"/>
  <c r="D112" i="4" l="1"/>
  <c r="E112" i="4" s="1"/>
  <c r="F112" i="4" s="1"/>
  <c r="B113" i="4" s="1"/>
  <c r="D113" i="4" l="1"/>
  <c r="E113" i="4" s="1"/>
  <c r="F113" i="4" s="1"/>
  <c r="B114" i="4" s="1"/>
  <c r="D114" i="4" l="1"/>
  <c r="E114" i="4" s="1"/>
  <c r="F114" i="4" s="1"/>
  <c r="B115" i="4" s="1"/>
  <c r="D115" i="4" l="1"/>
  <c r="E115" i="4" s="1"/>
  <c r="F115" i="4" s="1"/>
  <c r="B116" i="4" s="1"/>
  <c r="D116" i="4" l="1"/>
  <c r="E116" i="4" s="1"/>
  <c r="F116" i="4" s="1"/>
  <c r="B117" i="4" s="1"/>
  <c r="D117" i="4" l="1"/>
  <c r="E117" i="4" s="1"/>
  <c r="F117" i="4" s="1"/>
  <c r="B118" i="4" s="1"/>
  <c r="D118" i="4" l="1"/>
  <c r="E118" i="4" s="1"/>
  <c r="F118" i="4" s="1"/>
  <c r="B119" i="4" s="1"/>
  <c r="D119" i="4" l="1"/>
  <c r="E119" i="4" s="1"/>
  <c r="F119" i="4" s="1"/>
  <c r="B120" i="4" s="1"/>
  <c r="D120" i="4" l="1"/>
  <c r="E120" i="4" s="1"/>
  <c r="F120" i="4" s="1"/>
  <c r="B121" i="4" s="1"/>
  <c r="D121" i="4" l="1"/>
  <c r="E121" i="4" s="1"/>
  <c r="F121" i="4" s="1"/>
  <c r="B122" i="4" s="1"/>
  <c r="D122" i="4" l="1"/>
  <c r="E122" i="4" s="1"/>
  <c r="F122" i="4" s="1"/>
  <c r="B123" i="4" s="1"/>
  <c r="D123" i="4" l="1"/>
  <c r="E123" i="4" s="1"/>
  <c r="F123" i="4"/>
  <c r="B124" i="4" s="1"/>
  <c r="D124" i="4" l="1"/>
  <c r="E124" i="4" s="1"/>
  <c r="F124" i="4"/>
  <c r="B125" i="4" s="1"/>
  <c r="D125" i="4" l="1"/>
  <c r="E125" i="4" s="1"/>
  <c r="F125" i="4" s="1"/>
  <c r="B126" i="4" s="1"/>
  <c r="D126" i="4" l="1"/>
  <c r="E126" i="4" s="1"/>
  <c r="F126" i="4" s="1"/>
  <c r="B127" i="4" s="1"/>
  <c r="D127" i="4" l="1"/>
  <c r="E127" i="4" s="1"/>
  <c r="F127" i="4"/>
  <c r="B128" i="4" s="1"/>
  <c r="D128" i="4" l="1"/>
  <c r="E128" i="4" s="1"/>
  <c r="F128" i="4"/>
</calcChain>
</file>

<file path=xl/sharedStrings.xml><?xml version="1.0" encoding="utf-8"?>
<sst xmlns="http://schemas.openxmlformats.org/spreadsheetml/2006/main" count="70" uniqueCount="42">
  <si>
    <t>PV</t>
  </si>
  <si>
    <t>NPER</t>
  </si>
  <si>
    <t>Q2</t>
  </si>
  <si>
    <t>Rate</t>
  </si>
  <si>
    <t>Unevent Cash flows : Capital Budgeting Techniques</t>
  </si>
  <si>
    <t>If we have multiple cash flows which differ in values, we shall apply =NPV() formula</t>
  </si>
  <si>
    <t>Q1. If we buy a machine for Rs. 70000, what will be the present value</t>
  </si>
  <si>
    <t>if the machine gives us the following cash flows, discount rate 10%</t>
  </si>
  <si>
    <t>Year</t>
  </si>
  <si>
    <t>Cashflows</t>
  </si>
  <si>
    <t>NPV</t>
  </si>
  <si>
    <t>IRR</t>
  </si>
  <si>
    <t>PI</t>
  </si>
  <si>
    <t>A project has a cost of Rs. 120,000. First 5 years, it will give cash flows of Rs. 10000 each</t>
  </si>
  <si>
    <t>Find, PV, NPV, IRR, and PI</t>
  </si>
  <si>
    <t>Years</t>
  </si>
  <si>
    <t>If we take a loan of Rs. 800,000, the loan is paid</t>
  </si>
  <si>
    <t>installment, and make amortization table if yearly</t>
  </si>
  <si>
    <t>interest rate is 12%.</t>
  </si>
  <si>
    <t>in equal monthly installments in 3 years. Find monthly</t>
  </si>
  <si>
    <t>adj. NPER</t>
  </si>
  <si>
    <t>adj. RATE</t>
  </si>
  <si>
    <t>PMT</t>
  </si>
  <si>
    <t>`=3*12</t>
  </si>
  <si>
    <t>`=12%/12</t>
  </si>
  <si>
    <t>Sno</t>
  </si>
  <si>
    <t>Balance</t>
  </si>
  <si>
    <t>Interest</t>
  </si>
  <si>
    <t>Principal</t>
  </si>
  <si>
    <t>Remaining Balance</t>
  </si>
  <si>
    <t>Practice</t>
  </si>
  <si>
    <t>A person retires with retirement benefits of Rs. 5000,000</t>
  </si>
  <si>
    <t>He wishes to withdraw the retirement money with equal quarterly payments</t>
  </si>
  <si>
    <t>over the next 30 years. If interest rate on his investment is 16%, then find</t>
  </si>
  <si>
    <t>his quarterly withdrawl amount and make an amortization table?</t>
  </si>
  <si>
    <t>Practice 2</t>
  </si>
  <si>
    <t>He wishes to withdraw the retirement money with equal yearly payments</t>
  </si>
  <si>
    <t>his yearly withdrawl amount and make an amortization table?</t>
  </si>
  <si>
    <t>Adj. Rate</t>
  </si>
  <si>
    <t>Adj. NPER</t>
  </si>
  <si>
    <t>SNO</t>
  </si>
  <si>
    <t>In the next five years, it will give us cash flow of Rs. 45000 each, discount rate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</si>
</sst>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2" fontId="0" fillId="0" borderId="0" xfId="0" applyNumberFormat="1"/>
    <xf numFmtId="9" fontId="0" fillId="0" borderId="0" xfId="0" applyNumberFormat="1"/>
    <xf numFmtId="8" fontId="0" fillId="0" borderId="0" xfId="0" applyNumberFormat="1"/>
    <xf numFmtId="0" fontId="2" fillId="0" borderId="1" xfId="0" applyFont="1" applyFill="1" applyBorder="1"/>
    <xf numFmtId="0" fontId="2" fillId="5" borderId="1" xfId="0" applyFont="1" applyFill="1" applyBorder="1"/>
    <xf numFmtId="8" fontId="2" fillId="0" borderId="1" xfId="0" applyNumberFormat="1" applyFont="1" applyFill="1" applyBorder="1"/>
    <xf numFmtId="0" fontId="2" fillId="0" borderId="0" xfId="0" applyFont="1" applyFill="1" applyBorder="1"/>
    <xf numFmtId="10" fontId="0" fillId="0" borderId="0" xfId="0" applyNumberFormat="1"/>
    <xf numFmtId="0" fontId="0" fillId="0" borderId="0" xfId="0" applyFill="1"/>
    <xf numFmtId="0" fontId="0" fillId="6" borderId="0" xfId="0" applyFill="1"/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2" fontId="2" fillId="0" borderId="0" xfId="0" applyNumberFormat="1" applyFont="1" applyFill="1" applyBorder="1"/>
    <xf numFmtId="9" fontId="2" fillId="0" borderId="1" xfId="1" applyFont="1" applyFill="1" applyBorder="1"/>
    <xf numFmtId="0" fontId="0" fillId="7" borderId="0" xfId="0" applyFill="1"/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5" borderId="1" xfId="0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/>
    <xf numFmtId="0" fontId="5" fillId="5" borderId="1" xfId="0" applyFont="1" applyFill="1" applyBorder="1"/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0" fillId="8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8" zoomScale="190" zoomScaleNormal="190" workbookViewId="0">
      <selection activeCell="A10" sqref="A10"/>
    </sheetView>
  </sheetViews>
  <sheetFormatPr defaultRowHeight="15" x14ac:dyDescent="0.25"/>
  <cols>
    <col min="1" max="1" width="14.42578125" customWidth="1"/>
    <col min="2" max="2" width="15.140625" bestFit="1" customWidth="1"/>
    <col min="6" max="6" width="18.7109375" customWidth="1"/>
  </cols>
  <sheetData>
    <row r="1" spans="1:6" ht="21" x14ac:dyDescent="0.35">
      <c r="A1" s="18" t="s">
        <v>4</v>
      </c>
      <c r="B1" s="18"/>
      <c r="C1" s="18"/>
      <c r="D1" s="18"/>
      <c r="E1" s="18"/>
      <c r="F1" s="18"/>
    </row>
    <row r="2" spans="1:6" x14ac:dyDescent="0.25">
      <c r="A2" s="19" t="s">
        <v>5</v>
      </c>
      <c r="B2" s="19"/>
      <c r="C2" s="19"/>
      <c r="D2" s="19"/>
      <c r="E2" s="19"/>
      <c r="F2" s="19"/>
    </row>
    <row r="3" spans="1:6" ht="4.5" customHeight="1" x14ac:dyDescent="0.25">
      <c r="A3" s="19"/>
      <c r="B3" s="19"/>
      <c r="C3" s="19"/>
      <c r="D3" s="19"/>
      <c r="E3" s="19"/>
      <c r="F3" s="19"/>
    </row>
    <row r="4" spans="1:6" x14ac:dyDescent="0.25">
      <c r="A4" t="s">
        <v>6</v>
      </c>
    </row>
    <row r="5" spans="1:6" x14ac:dyDescent="0.25">
      <c r="A5" t="s">
        <v>7</v>
      </c>
    </row>
    <row r="6" spans="1:6" x14ac:dyDescent="0.25">
      <c r="A6" s="7" t="s">
        <v>8</v>
      </c>
      <c r="B6" s="7" t="s">
        <v>9</v>
      </c>
      <c r="D6">
        <v>-70000</v>
      </c>
    </row>
    <row r="7" spans="1:6" x14ac:dyDescent="0.25">
      <c r="A7" s="6">
        <v>1</v>
      </c>
      <c r="B7" s="6">
        <v>10000</v>
      </c>
      <c r="D7" s="6">
        <v>10000</v>
      </c>
    </row>
    <row r="8" spans="1:6" x14ac:dyDescent="0.25">
      <c r="A8" s="6">
        <v>2</v>
      </c>
      <c r="B8" s="6">
        <v>15000</v>
      </c>
      <c r="D8" s="6">
        <v>15000</v>
      </c>
    </row>
    <row r="9" spans="1:6" x14ac:dyDescent="0.25">
      <c r="A9" s="6">
        <v>3</v>
      </c>
      <c r="B9" s="6">
        <v>20000</v>
      </c>
      <c r="D9" s="6">
        <v>20000</v>
      </c>
    </row>
    <row r="10" spans="1:6" x14ac:dyDescent="0.25">
      <c r="A10" s="6">
        <v>4</v>
      </c>
      <c r="B10" s="6">
        <v>30000</v>
      </c>
      <c r="D10" s="6">
        <v>30000</v>
      </c>
    </row>
    <row r="11" spans="1:6" x14ac:dyDescent="0.25">
      <c r="A11" s="6">
        <v>5</v>
      </c>
      <c r="B11" s="6">
        <v>20000</v>
      </c>
      <c r="D11" s="6">
        <v>20000</v>
      </c>
    </row>
    <row r="12" spans="1:6" x14ac:dyDescent="0.25">
      <c r="A12" s="6" t="s">
        <v>0</v>
      </c>
      <c r="B12" s="8">
        <f>NPV(0.1,B7:B11)</f>
        <v>69422.729445951889</v>
      </c>
      <c r="C12" t="s">
        <v>11</v>
      </c>
      <c r="D12" s="10"/>
      <c r="E12" t="s">
        <v>12</v>
      </c>
      <c r="F12" s="5">
        <f>B12/70000</f>
        <v>0.99175327779931266</v>
      </c>
    </row>
    <row r="13" spans="1:6" x14ac:dyDescent="0.25">
      <c r="A13" s="6" t="s">
        <v>10</v>
      </c>
      <c r="B13" s="8">
        <f>B12-70000</f>
        <v>-577.27055404811108</v>
      </c>
    </row>
    <row r="14" spans="1:6" x14ac:dyDescent="0.25">
      <c r="A14" s="9"/>
      <c r="B14" s="9"/>
    </row>
    <row r="15" spans="1:6" x14ac:dyDescent="0.25">
      <c r="A15" s="2" t="s">
        <v>2</v>
      </c>
    </row>
    <row r="16" spans="1:6" x14ac:dyDescent="0.25">
      <c r="A16" s="1" t="s">
        <v>13</v>
      </c>
      <c r="B16" s="1"/>
      <c r="C16" s="1"/>
      <c r="D16" s="1"/>
      <c r="E16" s="1"/>
      <c r="F16" s="1"/>
    </row>
    <row r="17" spans="1:6" x14ac:dyDescent="0.25">
      <c r="A17" s="1" t="s">
        <v>41</v>
      </c>
      <c r="B17" s="1"/>
      <c r="C17" s="1"/>
      <c r="D17" s="1"/>
      <c r="E17" s="1"/>
      <c r="F17" s="1"/>
    </row>
    <row r="18" spans="1:6" x14ac:dyDescent="0.25">
      <c r="A18" s="12" t="s">
        <v>14</v>
      </c>
      <c r="B18" s="12"/>
    </row>
    <row r="19" spans="1:6" s="11" customFormat="1" ht="18.75" x14ac:dyDescent="0.3">
      <c r="A19" s="21" t="s">
        <v>15</v>
      </c>
      <c r="B19" s="21" t="s">
        <v>9</v>
      </c>
    </row>
    <row r="20" spans="1:6" s="11" customFormat="1" ht="18.75" x14ac:dyDescent="0.3">
      <c r="A20" s="21">
        <v>0</v>
      </c>
      <c r="B20" s="21">
        <v>-120000</v>
      </c>
    </row>
    <row r="21" spans="1:6" s="11" customFormat="1" ht="18.75" x14ac:dyDescent="0.3">
      <c r="A21" s="22">
        <v>1</v>
      </c>
      <c r="B21" s="22">
        <v>10000</v>
      </c>
    </row>
    <row r="22" spans="1:6" s="11" customFormat="1" ht="18.75" x14ac:dyDescent="0.3">
      <c r="A22" s="22">
        <v>2</v>
      </c>
      <c r="B22" s="22">
        <v>10000</v>
      </c>
    </row>
    <row r="23" spans="1:6" s="11" customFormat="1" ht="18.75" x14ac:dyDescent="0.3">
      <c r="A23" s="22">
        <v>3</v>
      </c>
      <c r="B23" s="22">
        <v>10000</v>
      </c>
    </row>
    <row r="24" spans="1:6" s="11" customFormat="1" ht="18.75" x14ac:dyDescent="0.3">
      <c r="A24" s="22">
        <v>4</v>
      </c>
      <c r="B24" s="22">
        <v>10000</v>
      </c>
    </row>
    <row r="25" spans="1:6" s="11" customFormat="1" ht="18.75" x14ac:dyDescent="0.3">
      <c r="A25" s="22">
        <v>5</v>
      </c>
      <c r="B25" s="22">
        <v>10000</v>
      </c>
    </row>
    <row r="26" spans="1:6" s="11" customFormat="1" ht="18.75" x14ac:dyDescent="0.3">
      <c r="A26" s="22">
        <v>6</v>
      </c>
      <c r="B26" s="23">
        <v>45000</v>
      </c>
    </row>
    <row r="27" spans="1:6" s="11" customFormat="1" ht="18.75" x14ac:dyDescent="0.3">
      <c r="A27" s="22">
        <v>7</v>
      </c>
      <c r="B27" s="23">
        <v>45000</v>
      </c>
    </row>
    <row r="28" spans="1:6" s="11" customFormat="1" ht="18.75" x14ac:dyDescent="0.3">
      <c r="A28" s="22">
        <v>8</v>
      </c>
      <c r="B28" s="23">
        <v>45000</v>
      </c>
    </row>
    <row r="29" spans="1:6" s="11" customFormat="1" ht="18.75" x14ac:dyDescent="0.3">
      <c r="A29" s="22">
        <v>9</v>
      </c>
      <c r="B29" s="23">
        <v>45000</v>
      </c>
    </row>
    <row r="30" spans="1:6" s="11" customFormat="1" ht="18.75" x14ac:dyDescent="0.3">
      <c r="A30" s="22">
        <v>10</v>
      </c>
      <c r="B30" s="23">
        <v>45000</v>
      </c>
    </row>
    <row r="31" spans="1:6" s="11" customFormat="1" ht="21" x14ac:dyDescent="0.35">
      <c r="A31" s="24" t="s">
        <v>0</v>
      </c>
      <c r="B31" s="25">
        <f>NPV(0.1,B21:B30)</f>
        <v>143827.98282741496</v>
      </c>
    </row>
    <row r="32" spans="1:6" s="11" customFormat="1" ht="21" x14ac:dyDescent="0.35">
      <c r="A32" s="24" t="s">
        <v>10</v>
      </c>
      <c r="B32" s="25">
        <f>B31+B20</f>
        <v>23827.982827414962</v>
      </c>
    </row>
    <row r="33" spans="1:2" ht="21" x14ac:dyDescent="0.35">
      <c r="A33" s="24" t="s">
        <v>11</v>
      </c>
      <c r="B33" s="26">
        <f>IRR(B20:B30)</f>
        <v>0.13160513525212858</v>
      </c>
    </row>
    <row r="34" spans="1:2" ht="21" x14ac:dyDescent="0.35">
      <c r="A34" s="24" t="s">
        <v>12</v>
      </c>
      <c r="B34" s="24">
        <f>B31/-B20</f>
        <v>1.1985665235617913</v>
      </c>
    </row>
    <row r="35" spans="1:2" x14ac:dyDescent="0.25">
      <c r="A35" s="9"/>
      <c r="B35" s="15"/>
    </row>
  </sheetData>
  <mergeCells count="2">
    <mergeCell ref="A1:F1"/>
    <mergeCell ref="A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9" zoomScale="235" zoomScaleNormal="235" workbookViewId="0">
      <selection activeCell="B14" sqref="B14"/>
    </sheetView>
  </sheetViews>
  <sheetFormatPr defaultRowHeight="15" x14ac:dyDescent="0.25"/>
  <cols>
    <col min="1" max="1" width="12.7109375" customWidth="1"/>
    <col min="2" max="2" width="11.140625" customWidth="1"/>
    <col min="6" max="6" width="18" bestFit="1" customWidth="1"/>
  </cols>
  <sheetData>
    <row r="1" spans="1:6" x14ac:dyDescent="0.25">
      <c r="A1" s="27" t="s">
        <v>16</v>
      </c>
      <c r="B1" s="27"/>
      <c r="C1" s="27"/>
      <c r="D1" s="27"/>
      <c r="E1" s="27"/>
    </row>
    <row r="2" spans="1:6" x14ac:dyDescent="0.25">
      <c r="A2" s="27" t="s">
        <v>19</v>
      </c>
      <c r="B2" s="27"/>
      <c r="C2" s="27"/>
      <c r="D2" s="27"/>
      <c r="E2" s="27"/>
    </row>
    <row r="3" spans="1:6" x14ac:dyDescent="0.25">
      <c r="A3" s="27" t="s">
        <v>17</v>
      </c>
      <c r="B3" s="27"/>
      <c r="C3" s="27"/>
      <c r="D3" s="27"/>
      <c r="E3" s="27"/>
    </row>
    <row r="4" spans="1:6" x14ac:dyDescent="0.25">
      <c r="A4" s="27" t="s">
        <v>18</v>
      </c>
      <c r="B4" s="27"/>
      <c r="C4" s="27"/>
      <c r="D4" s="27"/>
      <c r="E4" s="27"/>
    </row>
    <row r="5" spans="1:6" x14ac:dyDescent="0.25">
      <c r="A5" s="7" t="s">
        <v>1</v>
      </c>
      <c r="B5" s="14">
        <v>3</v>
      </c>
    </row>
    <row r="6" spans="1:6" x14ac:dyDescent="0.25">
      <c r="A6" s="7" t="s">
        <v>20</v>
      </c>
      <c r="B6" s="13">
        <f>B5*12</f>
        <v>36</v>
      </c>
      <c r="C6" t="s">
        <v>23</v>
      </c>
    </row>
    <row r="7" spans="1:6" x14ac:dyDescent="0.25">
      <c r="A7" s="7" t="s">
        <v>3</v>
      </c>
      <c r="B7" s="16">
        <v>0.12</v>
      </c>
    </row>
    <row r="8" spans="1:6" x14ac:dyDescent="0.25">
      <c r="A8" s="7" t="s">
        <v>21</v>
      </c>
      <c r="B8" s="16">
        <f>B7/12</f>
        <v>0.01</v>
      </c>
      <c r="C8" t="s">
        <v>24</v>
      </c>
    </row>
    <row r="9" spans="1:6" x14ac:dyDescent="0.25">
      <c r="A9" s="7" t="s">
        <v>0</v>
      </c>
      <c r="B9" s="13">
        <v>800000</v>
      </c>
    </row>
    <row r="10" spans="1:6" x14ac:dyDescent="0.25">
      <c r="A10" s="7" t="s">
        <v>22</v>
      </c>
      <c r="B10" s="13">
        <f>PMT(B8,B6,B9)</f>
        <v>-26571.447850280954</v>
      </c>
    </row>
    <row r="12" spans="1:6" x14ac:dyDescent="0.25">
      <c r="A12" s="7" t="s">
        <v>25</v>
      </c>
      <c r="B12" s="7" t="s">
        <v>26</v>
      </c>
      <c r="C12" s="7" t="s">
        <v>22</v>
      </c>
      <c r="D12" s="7" t="s">
        <v>27</v>
      </c>
      <c r="E12" s="7" t="s">
        <v>28</v>
      </c>
      <c r="F12" s="7" t="s">
        <v>29</v>
      </c>
    </row>
    <row r="13" spans="1:6" x14ac:dyDescent="0.25">
      <c r="A13">
        <v>1</v>
      </c>
      <c r="B13">
        <v>800000</v>
      </c>
      <c r="C13" s="3">
        <f>-$B$10</f>
        <v>26571.447850280954</v>
      </c>
      <c r="D13">
        <f>B13*$B$8</f>
        <v>8000</v>
      </c>
      <c r="E13" s="3">
        <f>C13-D13</f>
        <v>18571.447850280954</v>
      </c>
      <c r="F13" s="3">
        <f>B13-E13</f>
        <v>781428.55214971909</v>
      </c>
    </row>
    <row r="14" spans="1:6" x14ac:dyDescent="0.25">
      <c r="A14">
        <v>2</v>
      </c>
      <c r="B14" s="3">
        <f>F13</f>
        <v>781428.55214971909</v>
      </c>
      <c r="C14" s="3"/>
      <c r="E14" s="3"/>
      <c r="F14" s="3"/>
    </row>
    <row r="15" spans="1:6" x14ac:dyDescent="0.25">
      <c r="A15">
        <v>3</v>
      </c>
      <c r="B15" s="3"/>
      <c r="C15" s="3"/>
      <c r="E15" s="3"/>
      <c r="F15" s="3"/>
    </row>
    <row r="16" spans="1:6" x14ac:dyDescent="0.25">
      <c r="A16">
        <v>4</v>
      </c>
      <c r="B16" s="3"/>
      <c r="C16" s="3"/>
      <c r="E16" s="3"/>
      <c r="F16" s="3"/>
    </row>
    <row r="17" spans="1:6" x14ac:dyDescent="0.25">
      <c r="A17">
        <v>5</v>
      </c>
      <c r="B17" s="3"/>
      <c r="C17" s="3"/>
      <c r="E17" s="3"/>
      <c r="F17" s="3"/>
    </row>
    <row r="18" spans="1:6" x14ac:dyDescent="0.25">
      <c r="A18">
        <v>6</v>
      </c>
      <c r="B18" s="3"/>
      <c r="C18" s="3"/>
      <c r="E18" s="3"/>
      <c r="F18" s="3"/>
    </row>
    <row r="19" spans="1:6" x14ac:dyDescent="0.25">
      <c r="A19">
        <v>7</v>
      </c>
      <c r="B19" s="3"/>
      <c r="C19" s="3"/>
      <c r="E19" s="3"/>
      <c r="F19" s="3"/>
    </row>
    <row r="20" spans="1:6" x14ac:dyDescent="0.25">
      <c r="A20">
        <v>8</v>
      </c>
      <c r="B20" s="3"/>
      <c r="C20" s="3"/>
      <c r="E20" s="3"/>
      <c r="F20" s="3"/>
    </row>
    <row r="21" spans="1:6" x14ac:dyDescent="0.25">
      <c r="A21">
        <v>9</v>
      </c>
      <c r="B21" s="3"/>
      <c r="C21" s="3"/>
      <c r="E21" s="3"/>
      <c r="F21" s="3"/>
    </row>
    <row r="22" spans="1:6" x14ac:dyDescent="0.25">
      <c r="A22">
        <v>10</v>
      </c>
      <c r="B22" s="3"/>
      <c r="C22" s="3"/>
      <c r="E22" s="3"/>
      <c r="F22" s="3"/>
    </row>
    <row r="23" spans="1:6" x14ac:dyDescent="0.25">
      <c r="A23">
        <v>11</v>
      </c>
      <c r="B23" s="3"/>
      <c r="C23" s="3"/>
      <c r="E23" s="3"/>
      <c r="F23" s="3"/>
    </row>
    <row r="24" spans="1:6" x14ac:dyDescent="0.25">
      <c r="A24">
        <v>12</v>
      </c>
      <c r="B24" s="3"/>
      <c r="C24" s="3"/>
      <c r="E24" s="3"/>
      <c r="F24" s="3"/>
    </row>
    <row r="25" spans="1:6" x14ac:dyDescent="0.25">
      <c r="A25">
        <v>13</v>
      </c>
      <c r="B25" s="3"/>
      <c r="C25" s="3"/>
      <c r="E25" s="3"/>
      <c r="F25" s="3"/>
    </row>
    <row r="26" spans="1:6" x14ac:dyDescent="0.25">
      <c r="A26">
        <v>14</v>
      </c>
      <c r="B26" s="3"/>
      <c r="C26" s="3"/>
      <c r="E26" s="3"/>
      <c r="F26" s="3"/>
    </row>
    <row r="27" spans="1:6" x14ac:dyDescent="0.25">
      <c r="A27">
        <v>15</v>
      </c>
      <c r="B27" s="3"/>
      <c r="C27" s="3"/>
      <c r="E27" s="3"/>
      <c r="F27" s="3"/>
    </row>
    <row r="28" spans="1:6" x14ac:dyDescent="0.25">
      <c r="A28">
        <v>16</v>
      </c>
      <c r="B28" s="3"/>
      <c r="C28" s="3"/>
      <c r="E28" s="3"/>
      <c r="F28" s="3"/>
    </row>
    <row r="29" spans="1:6" x14ac:dyDescent="0.25">
      <c r="A29">
        <v>17</v>
      </c>
      <c r="B29" s="3"/>
      <c r="C29" s="3"/>
      <c r="E29" s="3"/>
      <c r="F29" s="3"/>
    </row>
    <row r="30" spans="1:6" x14ac:dyDescent="0.25">
      <c r="A30">
        <v>18</v>
      </c>
      <c r="B30" s="3"/>
      <c r="C30" s="3"/>
      <c r="E30" s="3"/>
      <c r="F30" s="3"/>
    </row>
    <row r="31" spans="1:6" x14ac:dyDescent="0.25">
      <c r="A31">
        <v>19</v>
      </c>
      <c r="B31" s="3"/>
      <c r="C31" s="3"/>
      <c r="E31" s="3"/>
      <c r="F31" s="3"/>
    </row>
    <row r="32" spans="1:6" x14ac:dyDescent="0.25">
      <c r="A32">
        <v>20</v>
      </c>
      <c r="B32" s="3"/>
      <c r="C32" s="3"/>
      <c r="E32" s="3"/>
      <c r="F32" s="3"/>
    </row>
    <row r="33" spans="1:6" x14ac:dyDescent="0.25">
      <c r="A33">
        <v>21</v>
      </c>
      <c r="B33" s="3"/>
      <c r="C33" s="3"/>
      <c r="E33" s="3"/>
      <c r="F33" s="3"/>
    </row>
    <row r="34" spans="1:6" x14ac:dyDescent="0.25">
      <c r="A34">
        <v>22</v>
      </c>
      <c r="B34" s="3"/>
      <c r="C34" s="3"/>
      <c r="E34" s="3"/>
      <c r="F34" s="3"/>
    </row>
    <row r="35" spans="1:6" x14ac:dyDescent="0.25">
      <c r="A35">
        <v>23</v>
      </c>
      <c r="B35" s="3"/>
      <c r="C35" s="3"/>
      <c r="E35" s="3"/>
      <c r="F35" s="3"/>
    </row>
    <row r="36" spans="1:6" x14ac:dyDescent="0.25">
      <c r="A36">
        <v>24</v>
      </c>
      <c r="B36" s="3"/>
      <c r="C36" s="3"/>
      <c r="E36" s="3"/>
      <c r="F36" s="3"/>
    </row>
    <row r="37" spans="1:6" x14ac:dyDescent="0.25">
      <c r="A37">
        <v>25</v>
      </c>
      <c r="B37" s="3"/>
      <c r="C37" s="3"/>
      <c r="E37" s="3"/>
      <c r="F37" s="3"/>
    </row>
    <row r="38" spans="1:6" x14ac:dyDescent="0.25">
      <c r="A38">
        <v>26</v>
      </c>
      <c r="B38" s="3"/>
      <c r="C38" s="3"/>
      <c r="E38" s="3"/>
      <c r="F38" s="3"/>
    </row>
    <row r="39" spans="1:6" x14ac:dyDescent="0.25">
      <c r="A39">
        <v>27</v>
      </c>
      <c r="B39" s="3"/>
      <c r="C39" s="3"/>
      <c r="E39" s="3"/>
      <c r="F39" s="3"/>
    </row>
    <row r="40" spans="1:6" x14ac:dyDescent="0.25">
      <c r="A40">
        <v>28</v>
      </c>
      <c r="B40" s="3"/>
      <c r="C40" s="3"/>
      <c r="E40" s="3"/>
      <c r="F40" s="3"/>
    </row>
    <row r="41" spans="1:6" x14ac:dyDescent="0.25">
      <c r="A41">
        <v>29</v>
      </c>
      <c r="B41" s="3"/>
      <c r="C41" s="3"/>
      <c r="E41" s="3"/>
      <c r="F41" s="3"/>
    </row>
    <row r="42" spans="1:6" x14ac:dyDescent="0.25">
      <c r="A42">
        <v>30</v>
      </c>
      <c r="B42" s="3"/>
      <c r="C42" s="3"/>
      <c r="E42" s="3"/>
      <c r="F42" s="3"/>
    </row>
    <row r="43" spans="1:6" x14ac:dyDescent="0.25">
      <c r="A43">
        <v>31</v>
      </c>
      <c r="B43" s="3"/>
      <c r="C43" s="3"/>
      <c r="E43" s="3"/>
      <c r="F43" s="3"/>
    </row>
    <row r="44" spans="1:6" x14ac:dyDescent="0.25">
      <c r="A44">
        <v>32</v>
      </c>
      <c r="B44" s="3"/>
      <c r="C44" s="3"/>
      <c r="E44" s="3"/>
      <c r="F44" s="3"/>
    </row>
    <row r="45" spans="1:6" x14ac:dyDescent="0.25">
      <c r="A45">
        <v>33</v>
      </c>
      <c r="B45" s="3"/>
      <c r="C45" s="3"/>
      <c r="E45" s="3"/>
      <c r="F45" s="3"/>
    </row>
    <row r="46" spans="1:6" x14ac:dyDescent="0.25">
      <c r="A46">
        <v>34</v>
      </c>
      <c r="B46" s="3"/>
      <c r="C46" s="3"/>
      <c r="E46" s="3"/>
      <c r="F46" s="3"/>
    </row>
    <row r="47" spans="1:6" x14ac:dyDescent="0.25">
      <c r="A47">
        <v>35</v>
      </c>
      <c r="B47" s="3"/>
      <c r="C47" s="3"/>
      <c r="E47" s="3"/>
      <c r="F47" s="3"/>
    </row>
    <row r="48" spans="1:6" x14ac:dyDescent="0.25">
      <c r="A48">
        <v>36</v>
      </c>
      <c r="B48" s="3"/>
      <c r="C48" s="3"/>
      <c r="E48" s="3"/>
      <c r="F48" s="3"/>
    </row>
    <row r="51" spans="1:6" ht="21" x14ac:dyDescent="0.35">
      <c r="A51" s="20" t="s">
        <v>30</v>
      </c>
      <c r="B51" s="20"/>
      <c r="C51" s="20"/>
      <c r="D51" s="20"/>
      <c r="E51" s="20"/>
      <c r="F51" s="20"/>
    </row>
    <row r="52" spans="1:6" x14ac:dyDescent="0.25">
      <c r="A52" s="17" t="s">
        <v>31</v>
      </c>
      <c r="B52" s="17"/>
      <c r="C52" s="17"/>
      <c r="D52" s="17"/>
      <c r="E52" s="17"/>
      <c r="F52" s="17"/>
    </row>
    <row r="53" spans="1:6" x14ac:dyDescent="0.25">
      <c r="A53" s="17" t="s">
        <v>32</v>
      </c>
      <c r="B53" s="17"/>
      <c r="C53" s="17"/>
      <c r="D53" s="17"/>
      <c r="E53" s="17"/>
      <c r="F53" s="17"/>
    </row>
    <row r="54" spans="1:6" x14ac:dyDescent="0.25">
      <c r="A54" s="17" t="s">
        <v>33</v>
      </c>
      <c r="B54" s="17"/>
      <c r="C54" s="17"/>
      <c r="D54" s="17"/>
      <c r="E54" s="17"/>
      <c r="F54" s="17"/>
    </row>
    <row r="55" spans="1:6" x14ac:dyDescent="0.25">
      <c r="A55" s="17" t="s">
        <v>34</v>
      </c>
      <c r="B55" s="17"/>
      <c r="C55" s="17"/>
      <c r="D55" s="17"/>
      <c r="E55" s="17"/>
      <c r="F55" s="17"/>
    </row>
    <row r="57" spans="1:6" ht="21" x14ac:dyDescent="0.35">
      <c r="A57" s="20" t="s">
        <v>35</v>
      </c>
      <c r="B57" s="20"/>
      <c r="C57" s="20"/>
      <c r="D57" s="20"/>
      <c r="E57" s="20"/>
      <c r="F57" s="20"/>
    </row>
    <row r="58" spans="1:6" x14ac:dyDescent="0.25">
      <c r="A58" s="17" t="s">
        <v>31</v>
      </c>
      <c r="B58" s="17"/>
      <c r="C58" s="17"/>
      <c r="D58" s="17"/>
      <c r="E58" s="17"/>
      <c r="F58" s="17"/>
    </row>
    <row r="59" spans="1:6" x14ac:dyDescent="0.25">
      <c r="A59" s="17" t="s">
        <v>36</v>
      </c>
      <c r="B59" s="17"/>
      <c r="C59" s="17"/>
      <c r="D59" s="17"/>
      <c r="E59" s="17"/>
      <c r="F59" s="17"/>
    </row>
    <row r="60" spans="1:6" x14ac:dyDescent="0.25">
      <c r="A60" s="17" t="s">
        <v>33</v>
      </c>
      <c r="B60" s="17"/>
      <c r="C60" s="17"/>
      <c r="D60" s="17"/>
      <c r="E60" s="17"/>
      <c r="F60" s="17"/>
    </row>
    <row r="61" spans="1:6" x14ac:dyDescent="0.25">
      <c r="A61" s="17" t="s">
        <v>37</v>
      </c>
      <c r="B61" s="17"/>
      <c r="C61" s="17"/>
      <c r="D61" s="17"/>
      <c r="E61" s="17"/>
      <c r="F61" s="17"/>
    </row>
  </sheetData>
  <mergeCells count="2">
    <mergeCell ref="A51:F51"/>
    <mergeCell ref="A57:F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zoomScale="160" zoomScaleNormal="160" workbookViewId="0">
      <selection activeCell="G9" sqref="G9"/>
    </sheetView>
  </sheetViews>
  <sheetFormatPr defaultRowHeight="15" x14ac:dyDescent="0.25"/>
  <cols>
    <col min="2" max="2" width="17.140625" customWidth="1"/>
    <col min="3" max="3" width="12.85546875" bestFit="1" customWidth="1"/>
    <col min="5" max="5" width="12.140625" bestFit="1" customWidth="1"/>
    <col min="6" max="6" width="18" bestFit="1" customWidth="1"/>
  </cols>
  <sheetData>
    <row r="1" spans="1:6" x14ac:dyDescent="0.25">
      <c r="B1" t="s">
        <v>0</v>
      </c>
      <c r="C1">
        <v>5000000</v>
      </c>
    </row>
    <row r="2" spans="1:6" x14ac:dyDescent="0.25">
      <c r="B2" t="s">
        <v>3</v>
      </c>
      <c r="C2" s="4">
        <v>0.16</v>
      </c>
    </row>
    <row r="3" spans="1:6" x14ac:dyDescent="0.25">
      <c r="B3" t="s">
        <v>38</v>
      </c>
      <c r="C3">
        <f>16%/4</f>
        <v>0.04</v>
      </c>
    </row>
    <row r="4" spans="1:6" x14ac:dyDescent="0.25">
      <c r="B4" t="s">
        <v>1</v>
      </c>
      <c r="C4">
        <v>30</v>
      </c>
    </row>
    <row r="5" spans="1:6" x14ac:dyDescent="0.25">
      <c r="B5" t="s">
        <v>39</v>
      </c>
      <c r="C5">
        <f>C4*4</f>
        <v>120</v>
      </c>
    </row>
    <row r="6" spans="1:6" x14ac:dyDescent="0.25">
      <c r="B6" t="s">
        <v>22</v>
      </c>
      <c r="C6" s="5">
        <f>PMT(C3,C5,C1)</f>
        <v>-201823.77648792093</v>
      </c>
    </row>
    <row r="8" spans="1:6" x14ac:dyDescent="0.25">
      <c r="A8" t="s">
        <v>40</v>
      </c>
      <c r="B8" s="7" t="s">
        <v>26</v>
      </c>
      <c r="C8" s="7" t="s">
        <v>22</v>
      </c>
      <c r="D8" s="7" t="s">
        <v>27</v>
      </c>
      <c r="E8" s="7" t="s">
        <v>28</v>
      </c>
      <c r="F8" s="7" t="s">
        <v>29</v>
      </c>
    </row>
    <row r="9" spans="1:6" x14ac:dyDescent="0.25">
      <c r="A9">
        <v>1</v>
      </c>
      <c r="B9">
        <v>5000000</v>
      </c>
      <c r="C9" s="5">
        <f>-$C$6</f>
        <v>201823.77648792093</v>
      </c>
      <c r="D9">
        <f>B9*$C$3</f>
        <v>200000</v>
      </c>
      <c r="E9" s="5">
        <f>C9-D9</f>
        <v>1823.776487920928</v>
      </c>
      <c r="F9" s="5">
        <f>B9-E9</f>
        <v>4998176.2235120786</v>
      </c>
    </row>
    <row r="10" spans="1:6" x14ac:dyDescent="0.25">
      <c r="A10">
        <v>2</v>
      </c>
      <c r="B10" s="5">
        <f>F9</f>
        <v>4998176.2235120786</v>
      </c>
      <c r="C10" s="5">
        <f t="shared" ref="C10:C73" si="0">-$C$6</f>
        <v>201823.77648792093</v>
      </c>
      <c r="D10">
        <f t="shared" ref="D10:D73" si="1">B10*$C$3</f>
        <v>199927.04894048316</v>
      </c>
      <c r="E10" s="5">
        <f t="shared" ref="E10:E73" si="2">C10-D10</f>
        <v>1896.7275474377675</v>
      </c>
      <c r="F10" s="5">
        <f t="shared" ref="F10:F73" si="3">B10-E10</f>
        <v>4996279.4959646408</v>
      </c>
    </row>
    <row r="11" spans="1:6" x14ac:dyDescent="0.25">
      <c r="A11">
        <v>3</v>
      </c>
      <c r="B11" s="5">
        <f t="shared" ref="B11:B74" si="4">F10</f>
        <v>4996279.4959646408</v>
      </c>
      <c r="C11" s="5">
        <f t="shared" si="0"/>
        <v>201823.77648792093</v>
      </c>
      <c r="D11">
        <f t="shared" si="1"/>
        <v>199851.17983858564</v>
      </c>
      <c r="E11" s="5">
        <f t="shared" si="2"/>
        <v>1972.5966493352898</v>
      </c>
      <c r="F11" s="5">
        <f t="shared" si="3"/>
        <v>4994306.8993153051</v>
      </c>
    </row>
    <row r="12" spans="1:6" x14ac:dyDescent="0.25">
      <c r="A12">
        <v>4</v>
      </c>
      <c r="B12" s="5">
        <f t="shared" si="4"/>
        <v>4994306.8993153051</v>
      </c>
      <c r="C12" s="5">
        <f t="shared" si="0"/>
        <v>201823.77648792093</v>
      </c>
      <c r="D12">
        <f t="shared" si="1"/>
        <v>199772.2759726122</v>
      </c>
      <c r="E12" s="5">
        <f t="shared" si="2"/>
        <v>2051.5005153087259</v>
      </c>
      <c r="F12" s="5">
        <f t="shared" si="3"/>
        <v>4992255.3987999959</v>
      </c>
    </row>
    <row r="13" spans="1:6" x14ac:dyDescent="0.25">
      <c r="A13">
        <v>5</v>
      </c>
      <c r="B13" s="5">
        <f t="shared" si="4"/>
        <v>4992255.3987999959</v>
      </c>
      <c r="C13" s="5">
        <f t="shared" si="0"/>
        <v>201823.77648792093</v>
      </c>
      <c r="D13">
        <f t="shared" si="1"/>
        <v>199690.21595199985</v>
      </c>
      <c r="E13" s="5">
        <f t="shared" si="2"/>
        <v>2133.5605359210749</v>
      </c>
      <c r="F13" s="5">
        <f t="shared" si="3"/>
        <v>4990121.8382640751</v>
      </c>
    </row>
    <row r="14" spans="1:6" x14ac:dyDescent="0.25">
      <c r="A14">
        <v>6</v>
      </c>
      <c r="B14" s="5">
        <f t="shared" si="4"/>
        <v>4990121.8382640751</v>
      </c>
      <c r="C14" s="5">
        <f t="shared" si="0"/>
        <v>201823.77648792093</v>
      </c>
      <c r="D14">
        <f t="shared" si="1"/>
        <v>199604.873530563</v>
      </c>
      <c r="E14" s="5">
        <f t="shared" si="2"/>
        <v>2218.9029573579319</v>
      </c>
      <c r="F14" s="5">
        <f t="shared" si="3"/>
        <v>4987902.9353067167</v>
      </c>
    </row>
    <row r="15" spans="1:6" x14ac:dyDescent="0.25">
      <c r="A15">
        <v>7</v>
      </c>
      <c r="B15" s="5">
        <f t="shared" si="4"/>
        <v>4987902.9353067167</v>
      </c>
      <c r="C15" s="5">
        <f t="shared" si="0"/>
        <v>201823.77648792093</v>
      </c>
      <c r="D15">
        <f t="shared" si="1"/>
        <v>199516.11741226868</v>
      </c>
      <c r="E15" s="5">
        <f t="shared" si="2"/>
        <v>2307.6590756522492</v>
      </c>
      <c r="F15" s="5">
        <f t="shared" si="3"/>
        <v>4985595.2762310645</v>
      </c>
    </row>
    <row r="16" spans="1:6" x14ac:dyDescent="0.25">
      <c r="A16">
        <v>8</v>
      </c>
      <c r="B16" s="5">
        <f t="shared" si="4"/>
        <v>4985595.2762310645</v>
      </c>
      <c r="C16" s="5">
        <f t="shared" si="0"/>
        <v>201823.77648792093</v>
      </c>
      <c r="D16">
        <f t="shared" si="1"/>
        <v>199423.81104924259</v>
      </c>
      <c r="E16" s="5">
        <f t="shared" si="2"/>
        <v>2399.9654386783368</v>
      </c>
      <c r="F16" s="5">
        <f t="shared" si="3"/>
        <v>4983195.3107923865</v>
      </c>
    </row>
    <row r="17" spans="1:6" x14ac:dyDescent="0.25">
      <c r="A17">
        <v>9</v>
      </c>
      <c r="B17" s="5">
        <f t="shared" si="4"/>
        <v>4983195.3107923865</v>
      </c>
      <c r="C17" s="5">
        <f t="shared" si="0"/>
        <v>201823.77648792093</v>
      </c>
      <c r="D17">
        <f t="shared" si="1"/>
        <v>199327.81243169546</v>
      </c>
      <c r="E17" s="5">
        <f t="shared" si="2"/>
        <v>2495.9640562254644</v>
      </c>
      <c r="F17" s="5">
        <f t="shared" si="3"/>
        <v>4980699.346736161</v>
      </c>
    </row>
    <row r="18" spans="1:6" x14ac:dyDescent="0.25">
      <c r="A18">
        <v>10</v>
      </c>
      <c r="B18" s="5">
        <f t="shared" si="4"/>
        <v>4980699.346736161</v>
      </c>
      <c r="C18" s="5">
        <f t="shared" si="0"/>
        <v>201823.77648792093</v>
      </c>
      <c r="D18">
        <f t="shared" si="1"/>
        <v>199227.97386944643</v>
      </c>
      <c r="E18" s="5">
        <f t="shared" si="2"/>
        <v>2595.8026184744958</v>
      </c>
      <c r="F18" s="5">
        <f t="shared" si="3"/>
        <v>4978103.5441176863</v>
      </c>
    </row>
    <row r="19" spans="1:6" x14ac:dyDescent="0.25">
      <c r="A19">
        <v>11</v>
      </c>
      <c r="B19" s="5">
        <f t="shared" si="4"/>
        <v>4978103.5441176863</v>
      </c>
      <c r="C19" s="5">
        <f t="shared" si="0"/>
        <v>201823.77648792093</v>
      </c>
      <c r="D19">
        <f t="shared" si="1"/>
        <v>199124.14176470746</v>
      </c>
      <c r="E19" s="5">
        <f t="shared" si="2"/>
        <v>2699.6347232134722</v>
      </c>
      <c r="F19" s="5">
        <f t="shared" si="3"/>
        <v>4975403.9093944728</v>
      </c>
    </row>
    <row r="20" spans="1:6" x14ac:dyDescent="0.25">
      <c r="A20">
        <v>12</v>
      </c>
      <c r="B20" s="5">
        <f t="shared" si="4"/>
        <v>4975403.9093944728</v>
      </c>
      <c r="C20" s="5">
        <f t="shared" si="0"/>
        <v>201823.77648792093</v>
      </c>
      <c r="D20">
        <f t="shared" si="1"/>
        <v>199016.15637577893</v>
      </c>
      <c r="E20" s="5">
        <f t="shared" si="2"/>
        <v>2807.6201121420017</v>
      </c>
      <c r="F20" s="5">
        <f t="shared" si="3"/>
        <v>4972596.2892823312</v>
      </c>
    </row>
    <row r="21" spans="1:6" x14ac:dyDescent="0.25">
      <c r="A21">
        <v>13</v>
      </c>
      <c r="B21" s="5">
        <f t="shared" si="4"/>
        <v>4972596.2892823312</v>
      </c>
      <c r="C21" s="5">
        <f t="shared" si="0"/>
        <v>201823.77648792093</v>
      </c>
      <c r="D21">
        <f t="shared" si="1"/>
        <v>198903.85157129326</v>
      </c>
      <c r="E21" s="5">
        <f t="shared" si="2"/>
        <v>2919.9249166276713</v>
      </c>
      <c r="F21" s="5">
        <f t="shared" si="3"/>
        <v>4969676.3643657034</v>
      </c>
    </row>
    <row r="22" spans="1:6" x14ac:dyDescent="0.25">
      <c r="A22">
        <v>14</v>
      </c>
      <c r="B22" s="5">
        <f t="shared" si="4"/>
        <v>4969676.3643657034</v>
      </c>
      <c r="C22" s="5">
        <f t="shared" si="0"/>
        <v>201823.77648792093</v>
      </c>
      <c r="D22">
        <f t="shared" si="1"/>
        <v>198787.05457462813</v>
      </c>
      <c r="E22" s="5">
        <f t="shared" si="2"/>
        <v>3036.7219132928003</v>
      </c>
      <c r="F22" s="5">
        <f t="shared" si="3"/>
        <v>4966639.6424524104</v>
      </c>
    </row>
    <row r="23" spans="1:6" x14ac:dyDescent="0.25">
      <c r="A23">
        <v>15</v>
      </c>
      <c r="B23" s="5">
        <f t="shared" si="4"/>
        <v>4966639.6424524104</v>
      </c>
      <c r="C23" s="5">
        <f t="shared" si="0"/>
        <v>201823.77648792093</v>
      </c>
      <c r="D23">
        <f t="shared" si="1"/>
        <v>198665.58569809643</v>
      </c>
      <c r="E23" s="5">
        <f t="shared" si="2"/>
        <v>3158.1907898244972</v>
      </c>
      <c r="F23" s="5">
        <f t="shared" si="3"/>
        <v>4963481.4516625861</v>
      </c>
    </row>
    <row r="24" spans="1:6" x14ac:dyDescent="0.25">
      <c r="A24">
        <v>16</v>
      </c>
      <c r="B24" s="5">
        <f t="shared" si="4"/>
        <v>4963481.4516625861</v>
      </c>
      <c r="C24" s="5">
        <f t="shared" si="0"/>
        <v>201823.77648792093</v>
      </c>
      <c r="D24">
        <f t="shared" si="1"/>
        <v>198539.25806650345</v>
      </c>
      <c r="E24" s="5">
        <f t="shared" si="2"/>
        <v>3284.5184214174806</v>
      </c>
      <c r="F24" s="5">
        <f t="shared" si="3"/>
        <v>4960196.933241169</v>
      </c>
    </row>
    <row r="25" spans="1:6" x14ac:dyDescent="0.25">
      <c r="A25">
        <v>17</v>
      </c>
      <c r="B25" s="5">
        <f t="shared" si="4"/>
        <v>4960196.933241169</v>
      </c>
      <c r="C25" s="5">
        <f t="shared" si="0"/>
        <v>201823.77648792093</v>
      </c>
      <c r="D25">
        <f t="shared" si="1"/>
        <v>198407.87732964676</v>
      </c>
      <c r="E25" s="5">
        <f t="shared" si="2"/>
        <v>3415.8991582741728</v>
      </c>
      <c r="F25" s="5">
        <f t="shared" si="3"/>
        <v>4956781.0340828951</v>
      </c>
    </row>
    <row r="26" spans="1:6" x14ac:dyDescent="0.25">
      <c r="A26">
        <v>18</v>
      </c>
      <c r="B26" s="5">
        <f t="shared" si="4"/>
        <v>4956781.0340828951</v>
      </c>
      <c r="C26" s="5">
        <f t="shared" si="0"/>
        <v>201823.77648792093</v>
      </c>
      <c r="D26">
        <f t="shared" si="1"/>
        <v>198271.24136331581</v>
      </c>
      <c r="E26" s="5">
        <f t="shared" si="2"/>
        <v>3552.5351246051141</v>
      </c>
      <c r="F26" s="5">
        <f t="shared" si="3"/>
        <v>4953228.4989582896</v>
      </c>
    </row>
    <row r="27" spans="1:6" x14ac:dyDescent="0.25">
      <c r="A27">
        <v>19</v>
      </c>
      <c r="B27" s="5">
        <f t="shared" si="4"/>
        <v>4953228.4989582896</v>
      </c>
      <c r="C27" s="5">
        <f t="shared" si="0"/>
        <v>201823.77648792093</v>
      </c>
      <c r="D27">
        <f t="shared" si="1"/>
        <v>198129.13995833159</v>
      </c>
      <c r="E27" s="5">
        <f t="shared" si="2"/>
        <v>3694.6365295893338</v>
      </c>
      <c r="F27" s="5">
        <f t="shared" si="3"/>
        <v>4949533.8624287006</v>
      </c>
    </row>
    <row r="28" spans="1:6" x14ac:dyDescent="0.25">
      <c r="A28">
        <v>20</v>
      </c>
      <c r="B28" s="5">
        <f t="shared" si="4"/>
        <v>4949533.8624287006</v>
      </c>
      <c r="C28" s="5">
        <f t="shared" si="0"/>
        <v>201823.77648792093</v>
      </c>
      <c r="D28">
        <f t="shared" si="1"/>
        <v>197981.35449714802</v>
      </c>
      <c r="E28" s="5">
        <f t="shared" si="2"/>
        <v>3842.421990772913</v>
      </c>
      <c r="F28" s="5">
        <f t="shared" si="3"/>
        <v>4945691.4404379278</v>
      </c>
    </row>
    <row r="29" spans="1:6" x14ac:dyDescent="0.25">
      <c r="A29">
        <v>21</v>
      </c>
      <c r="B29" s="5">
        <f t="shared" si="4"/>
        <v>4945691.4404379278</v>
      </c>
      <c r="C29" s="5">
        <f t="shared" si="0"/>
        <v>201823.77648792093</v>
      </c>
      <c r="D29">
        <f t="shared" si="1"/>
        <v>197827.65761751711</v>
      </c>
      <c r="E29" s="5">
        <f t="shared" si="2"/>
        <v>3996.1188704038213</v>
      </c>
      <c r="F29" s="5">
        <f t="shared" si="3"/>
        <v>4941695.3215675242</v>
      </c>
    </row>
    <row r="30" spans="1:6" x14ac:dyDescent="0.25">
      <c r="A30">
        <v>22</v>
      </c>
      <c r="B30" s="5">
        <f t="shared" si="4"/>
        <v>4941695.3215675242</v>
      </c>
      <c r="C30" s="5">
        <f t="shared" si="0"/>
        <v>201823.77648792093</v>
      </c>
      <c r="D30">
        <f t="shared" si="1"/>
        <v>197667.81286270099</v>
      </c>
      <c r="E30" s="5">
        <f t="shared" si="2"/>
        <v>4155.9636252199416</v>
      </c>
      <c r="F30" s="5">
        <f t="shared" si="3"/>
        <v>4937539.3579423046</v>
      </c>
    </row>
    <row r="31" spans="1:6" x14ac:dyDescent="0.25">
      <c r="A31">
        <v>23</v>
      </c>
      <c r="B31" s="5">
        <f t="shared" si="4"/>
        <v>4937539.3579423046</v>
      </c>
      <c r="C31" s="5">
        <f t="shared" si="0"/>
        <v>201823.77648792093</v>
      </c>
      <c r="D31">
        <f t="shared" si="1"/>
        <v>197501.5743176922</v>
      </c>
      <c r="E31" s="5">
        <f t="shared" si="2"/>
        <v>4322.2021702287311</v>
      </c>
      <c r="F31" s="5">
        <f t="shared" si="3"/>
        <v>4933217.155772076</v>
      </c>
    </row>
    <row r="32" spans="1:6" x14ac:dyDescent="0.25">
      <c r="A32">
        <v>24</v>
      </c>
      <c r="B32" s="5">
        <f t="shared" si="4"/>
        <v>4933217.155772076</v>
      </c>
      <c r="C32" s="5">
        <f t="shared" si="0"/>
        <v>201823.77648792093</v>
      </c>
      <c r="D32">
        <f t="shared" si="1"/>
        <v>197328.68623088303</v>
      </c>
      <c r="E32" s="5">
        <f t="shared" si="2"/>
        <v>4495.0902570378967</v>
      </c>
      <c r="F32" s="5">
        <f t="shared" si="3"/>
        <v>4928722.0655150376</v>
      </c>
    </row>
    <row r="33" spans="1:6" x14ac:dyDescent="0.25">
      <c r="A33">
        <v>25</v>
      </c>
      <c r="B33" s="5">
        <f t="shared" si="4"/>
        <v>4928722.0655150376</v>
      </c>
      <c r="C33" s="5">
        <f t="shared" si="0"/>
        <v>201823.77648792093</v>
      </c>
      <c r="D33">
        <f t="shared" si="1"/>
        <v>197148.88262060151</v>
      </c>
      <c r="E33" s="5">
        <f t="shared" si="2"/>
        <v>4674.8938673194207</v>
      </c>
      <c r="F33" s="5">
        <f t="shared" si="3"/>
        <v>4924047.1716477182</v>
      </c>
    </row>
    <row r="34" spans="1:6" x14ac:dyDescent="0.25">
      <c r="A34">
        <v>26</v>
      </c>
      <c r="B34" s="5">
        <f t="shared" si="4"/>
        <v>4924047.1716477182</v>
      </c>
      <c r="C34" s="5">
        <f t="shared" si="0"/>
        <v>201823.77648792093</v>
      </c>
      <c r="D34">
        <f t="shared" si="1"/>
        <v>196961.88686590875</v>
      </c>
      <c r="E34" s="5">
        <f t="shared" si="2"/>
        <v>4861.8896220121824</v>
      </c>
      <c r="F34" s="5">
        <f t="shared" si="3"/>
        <v>4919185.282025706</v>
      </c>
    </row>
    <row r="35" spans="1:6" x14ac:dyDescent="0.25">
      <c r="A35">
        <v>27</v>
      </c>
      <c r="B35" s="5">
        <f t="shared" si="4"/>
        <v>4919185.282025706</v>
      </c>
      <c r="C35" s="5">
        <f t="shared" si="0"/>
        <v>201823.77648792093</v>
      </c>
      <c r="D35">
        <f t="shared" si="1"/>
        <v>196767.41128102824</v>
      </c>
      <c r="E35" s="5">
        <f t="shared" si="2"/>
        <v>5056.3652068926895</v>
      </c>
      <c r="F35" s="5">
        <f t="shared" si="3"/>
        <v>4914128.9168188134</v>
      </c>
    </row>
    <row r="36" spans="1:6" x14ac:dyDescent="0.25">
      <c r="A36">
        <v>28</v>
      </c>
      <c r="B36" s="5">
        <f t="shared" si="4"/>
        <v>4914128.9168188134</v>
      </c>
      <c r="C36" s="5">
        <f t="shared" si="0"/>
        <v>201823.77648792093</v>
      </c>
      <c r="D36">
        <f t="shared" si="1"/>
        <v>196565.15667275255</v>
      </c>
      <c r="E36" s="5">
        <f t="shared" si="2"/>
        <v>5258.6198151683784</v>
      </c>
      <c r="F36" s="5">
        <f t="shared" si="3"/>
        <v>4908870.2970036454</v>
      </c>
    </row>
    <row r="37" spans="1:6" x14ac:dyDescent="0.25">
      <c r="A37">
        <v>29</v>
      </c>
      <c r="B37" s="5">
        <f t="shared" si="4"/>
        <v>4908870.2970036454</v>
      </c>
      <c r="C37" s="5">
        <f t="shared" si="0"/>
        <v>201823.77648792093</v>
      </c>
      <c r="D37">
        <f t="shared" si="1"/>
        <v>196354.81188014583</v>
      </c>
      <c r="E37" s="5">
        <f t="shared" si="2"/>
        <v>5468.9646077750949</v>
      </c>
      <c r="F37" s="5">
        <f t="shared" si="3"/>
        <v>4903401.3323958702</v>
      </c>
    </row>
    <row r="38" spans="1:6" x14ac:dyDescent="0.25">
      <c r="A38">
        <v>30</v>
      </c>
      <c r="B38" s="5">
        <f t="shared" si="4"/>
        <v>4903401.3323958702</v>
      </c>
      <c r="C38" s="5">
        <f t="shared" si="0"/>
        <v>201823.77648792093</v>
      </c>
      <c r="D38">
        <f t="shared" si="1"/>
        <v>196136.0532958348</v>
      </c>
      <c r="E38" s="5">
        <f t="shared" si="2"/>
        <v>5687.7231920861232</v>
      </c>
      <c r="F38" s="5">
        <f t="shared" si="3"/>
        <v>4897713.6092037838</v>
      </c>
    </row>
    <row r="39" spans="1:6" x14ac:dyDescent="0.25">
      <c r="A39">
        <v>31</v>
      </c>
      <c r="B39" s="5">
        <f t="shared" si="4"/>
        <v>4897713.6092037838</v>
      </c>
      <c r="C39" s="5">
        <f t="shared" si="0"/>
        <v>201823.77648792093</v>
      </c>
      <c r="D39">
        <f t="shared" si="1"/>
        <v>195908.54436815134</v>
      </c>
      <c r="E39" s="5">
        <f t="shared" si="2"/>
        <v>5915.2321197695856</v>
      </c>
      <c r="F39" s="5">
        <f t="shared" si="3"/>
        <v>4891798.377084014</v>
      </c>
    </row>
    <row r="40" spans="1:6" x14ac:dyDescent="0.25">
      <c r="A40">
        <v>32</v>
      </c>
      <c r="B40" s="5">
        <f t="shared" si="4"/>
        <v>4891798.377084014</v>
      </c>
      <c r="C40" s="5">
        <f t="shared" si="0"/>
        <v>201823.77648792093</v>
      </c>
      <c r="D40">
        <f t="shared" si="1"/>
        <v>195671.93508336056</v>
      </c>
      <c r="E40" s="5">
        <f t="shared" si="2"/>
        <v>6151.8414045603713</v>
      </c>
      <c r="F40" s="5">
        <f t="shared" si="3"/>
        <v>4885646.535679454</v>
      </c>
    </row>
    <row r="41" spans="1:6" x14ac:dyDescent="0.25">
      <c r="A41">
        <v>33</v>
      </c>
      <c r="B41" s="5">
        <f t="shared" si="4"/>
        <v>4885646.535679454</v>
      </c>
      <c r="C41" s="5">
        <f t="shared" si="0"/>
        <v>201823.77648792093</v>
      </c>
      <c r="D41">
        <f t="shared" si="1"/>
        <v>195425.86142717817</v>
      </c>
      <c r="E41" s="5">
        <f t="shared" si="2"/>
        <v>6397.9150607427582</v>
      </c>
      <c r="F41" s="5">
        <f t="shared" si="3"/>
        <v>4879248.6206187112</v>
      </c>
    </row>
    <row r="42" spans="1:6" x14ac:dyDescent="0.25">
      <c r="A42">
        <v>34</v>
      </c>
      <c r="B42" s="5">
        <f t="shared" si="4"/>
        <v>4879248.6206187112</v>
      </c>
      <c r="C42" s="5">
        <f t="shared" si="0"/>
        <v>201823.77648792093</v>
      </c>
      <c r="D42">
        <f t="shared" si="1"/>
        <v>195169.94482474844</v>
      </c>
      <c r="E42" s="5">
        <f t="shared" si="2"/>
        <v>6653.8316631724883</v>
      </c>
      <c r="F42" s="5">
        <f t="shared" si="3"/>
        <v>4872594.7889555385</v>
      </c>
    </row>
    <row r="43" spans="1:6" x14ac:dyDescent="0.25">
      <c r="A43">
        <v>35</v>
      </c>
      <c r="B43" s="5">
        <f t="shared" si="4"/>
        <v>4872594.7889555385</v>
      </c>
      <c r="C43" s="5">
        <f t="shared" si="0"/>
        <v>201823.77648792093</v>
      </c>
      <c r="D43">
        <f t="shared" si="1"/>
        <v>194903.79155822154</v>
      </c>
      <c r="E43" s="5">
        <f t="shared" si="2"/>
        <v>6919.9849296993925</v>
      </c>
      <c r="F43" s="5">
        <f t="shared" si="3"/>
        <v>4865674.8040258391</v>
      </c>
    </row>
    <row r="44" spans="1:6" x14ac:dyDescent="0.25">
      <c r="A44">
        <v>36</v>
      </c>
      <c r="B44" s="5">
        <f t="shared" si="4"/>
        <v>4865674.8040258391</v>
      </c>
      <c r="C44" s="5">
        <f t="shared" si="0"/>
        <v>201823.77648792093</v>
      </c>
      <c r="D44">
        <f t="shared" si="1"/>
        <v>194626.99216103356</v>
      </c>
      <c r="E44" s="5">
        <f t="shared" si="2"/>
        <v>7196.7843268873694</v>
      </c>
      <c r="F44" s="5">
        <f t="shared" si="3"/>
        <v>4858478.0196989514</v>
      </c>
    </row>
    <row r="45" spans="1:6" x14ac:dyDescent="0.25">
      <c r="A45">
        <v>37</v>
      </c>
      <c r="B45" s="5">
        <f t="shared" si="4"/>
        <v>4858478.0196989514</v>
      </c>
      <c r="C45" s="5">
        <f t="shared" si="0"/>
        <v>201823.77648792093</v>
      </c>
      <c r="D45">
        <f t="shared" si="1"/>
        <v>194339.12078795806</v>
      </c>
      <c r="E45" s="5">
        <f t="shared" si="2"/>
        <v>7484.6556999628665</v>
      </c>
      <c r="F45" s="5">
        <f t="shared" si="3"/>
        <v>4850993.3639989886</v>
      </c>
    </row>
    <row r="46" spans="1:6" x14ac:dyDescent="0.25">
      <c r="A46">
        <v>38</v>
      </c>
      <c r="B46" s="5">
        <f t="shared" si="4"/>
        <v>4850993.3639989886</v>
      </c>
      <c r="C46" s="5">
        <f t="shared" si="0"/>
        <v>201823.77648792093</v>
      </c>
      <c r="D46">
        <f t="shared" si="1"/>
        <v>194039.73455995956</v>
      </c>
      <c r="E46" s="5">
        <f t="shared" si="2"/>
        <v>7784.0419279613707</v>
      </c>
      <c r="F46" s="5">
        <f t="shared" si="3"/>
        <v>4843209.322071027</v>
      </c>
    </row>
    <row r="47" spans="1:6" x14ac:dyDescent="0.25">
      <c r="A47">
        <v>39</v>
      </c>
      <c r="B47" s="5">
        <f t="shared" si="4"/>
        <v>4843209.322071027</v>
      </c>
      <c r="C47" s="5">
        <f t="shared" si="0"/>
        <v>201823.77648792093</v>
      </c>
      <c r="D47">
        <f t="shared" si="1"/>
        <v>193728.3728828411</v>
      </c>
      <c r="E47" s="5">
        <f t="shared" si="2"/>
        <v>8095.4036050798313</v>
      </c>
      <c r="F47" s="5">
        <f t="shared" si="3"/>
        <v>4835113.9184659468</v>
      </c>
    </row>
    <row r="48" spans="1:6" x14ac:dyDescent="0.25">
      <c r="A48">
        <v>40</v>
      </c>
      <c r="B48" s="5">
        <f t="shared" si="4"/>
        <v>4835113.9184659468</v>
      </c>
      <c r="C48" s="5">
        <f t="shared" si="0"/>
        <v>201823.77648792093</v>
      </c>
      <c r="D48">
        <f t="shared" si="1"/>
        <v>193404.55673863788</v>
      </c>
      <c r="E48" s="5">
        <f t="shared" si="2"/>
        <v>8419.2197492830455</v>
      </c>
      <c r="F48" s="5">
        <f t="shared" si="3"/>
        <v>4826694.6987166638</v>
      </c>
    </row>
    <row r="49" spans="1:6" x14ac:dyDescent="0.25">
      <c r="A49">
        <v>41</v>
      </c>
      <c r="B49" s="5">
        <f t="shared" si="4"/>
        <v>4826694.6987166638</v>
      </c>
      <c r="C49" s="5">
        <f t="shared" si="0"/>
        <v>201823.77648792093</v>
      </c>
      <c r="D49">
        <f t="shared" si="1"/>
        <v>193067.78794866655</v>
      </c>
      <c r="E49" s="5">
        <f t="shared" si="2"/>
        <v>8755.9885392543802</v>
      </c>
      <c r="F49" s="5">
        <f t="shared" si="3"/>
        <v>4817938.7101774095</v>
      </c>
    </row>
    <row r="50" spans="1:6" x14ac:dyDescent="0.25">
      <c r="A50">
        <v>42</v>
      </c>
      <c r="B50" s="5">
        <f t="shared" si="4"/>
        <v>4817938.7101774095</v>
      </c>
      <c r="C50" s="5">
        <f t="shared" si="0"/>
        <v>201823.77648792093</v>
      </c>
      <c r="D50">
        <f t="shared" si="1"/>
        <v>192717.54840709639</v>
      </c>
      <c r="E50" s="5">
        <f t="shared" si="2"/>
        <v>9106.2280808245414</v>
      </c>
      <c r="F50" s="5">
        <f t="shared" si="3"/>
        <v>4808832.4820965845</v>
      </c>
    </row>
    <row r="51" spans="1:6" x14ac:dyDescent="0.25">
      <c r="A51">
        <v>43</v>
      </c>
      <c r="B51" s="5">
        <f t="shared" si="4"/>
        <v>4808832.4820965845</v>
      </c>
      <c r="C51" s="5">
        <f t="shared" si="0"/>
        <v>201823.77648792093</v>
      </c>
      <c r="D51">
        <f t="shared" si="1"/>
        <v>192353.29928386339</v>
      </c>
      <c r="E51" s="5">
        <f t="shared" si="2"/>
        <v>9470.4772040575335</v>
      </c>
      <c r="F51" s="5">
        <f t="shared" si="3"/>
        <v>4799362.0048925271</v>
      </c>
    </row>
    <row r="52" spans="1:6" x14ac:dyDescent="0.25">
      <c r="A52">
        <v>44</v>
      </c>
      <c r="B52" s="5">
        <f t="shared" si="4"/>
        <v>4799362.0048925271</v>
      </c>
      <c r="C52" s="5">
        <f t="shared" si="0"/>
        <v>201823.77648792093</v>
      </c>
      <c r="D52">
        <f t="shared" si="1"/>
        <v>191974.48019570109</v>
      </c>
      <c r="E52" s="5">
        <f t="shared" si="2"/>
        <v>9849.2962922198349</v>
      </c>
      <c r="F52" s="5">
        <f t="shared" si="3"/>
        <v>4789512.7086003069</v>
      </c>
    </row>
    <row r="53" spans="1:6" x14ac:dyDescent="0.25">
      <c r="A53">
        <v>45</v>
      </c>
      <c r="B53" s="5">
        <f t="shared" si="4"/>
        <v>4789512.7086003069</v>
      </c>
      <c r="C53" s="5">
        <f t="shared" si="0"/>
        <v>201823.77648792093</v>
      </c>
      <c r="D53">
        <f t="shared" si="1"/>
        <v>191580.50834401228</v>
      </c>
      <c r="E53" s="5">
        <f t="shared" si="2"/>
        <v>10243.268143908645</v>
      </c>
      <c r="F53" s="5">
        <f t="shared" si="3"/>
        <v>4779269.4404563978</v>
      </c>
    </row>
    <row r="54" spans="1:6" x14ac:dyDescent="0.25">
      <c r="A54">
        <v>46</v>
      </c>
      <c r="B54" s="5">
        <f t="shared" si="4"/>
        <v>4779269.4404563978</v>
      </c>
      <c r="C54" s="5">
        <f t="shared" si="0"/>
        <v>201823.77648792093</v>
      </c>
      <c r="D54">
        <f t="shared" si="1"/>
        <v>191170.7776182559</v>
      </c>
      <c r="E54" s="5">
        <f t="shared" si="2"/>
        <v>10652.998869665025</v>
      </c>
      <c r="F54" s="5">
        <f t="shared" si="3"/>
        <v>4768616.4415867329</v>
      </c>
    </row>
    <row r="55" spans="1:6" x14ac:dyDescent="0.25">
      <c r="A55">
        <v>47</v>
      </c>
      <c r="B55" s="5">
        <f t="shared" si="4"/>
        <v>4768616.4415867329</v>
      </c>
      <c r="C55" s="5">
        <f t="shared" si="0"/>
        <v>201823.77648792093</v>
      </c>
      <c r="D55">
        <f t="shared" si="1"/>
        <v>190744.65766346932</v>
      </c>
      <c r="E55" s="5">
        <f t="shared" si="2"/>
        <v>11079.118824451609</v>
      </c>
      <c r="F55" s="5">
        <f t="shared" si="3"/>
        <v>4757537.3227622816</v>
      </c>
    </row>
    <row r="56" spans="1:6" x14ac:dyDescent="0.25">
      <c r="A56">
        <v>48</v>
      </c>
      <c r="B56" s="5">
        <f t="shared" si="4"/>
        <v>4757537.3227622816</v>
      </c>
      <c r="C56" s="5">
        <f t="shared" si="0"/>
        <v>201823.77648792093</v>
      </c>
      <c r="D56">
        <f t="shared" si="1"/>
        <v>190301.49291049127</v>
      </c>
      <c r="E56" s="5">
        <f t="shared" si="2"/>
        <v>11522.283577429655</v>
      </c>
      <c r="F56" s="5">
        <f t="shared" si="3"/>
        <v>4746015.0391848516</v>
      </c>
    </row>
    <row r="57" spans="1:6" x14ac:dyDescent="0.25">
      <c r="A57">
        <v>49</v>
      </c>
      <c r="B57" s="5">
        <f t="shared" si="4"/>
        <v>4746015.0391848516</v>
      </c>
      <c r="C57" s="5">
        <f t="shared" si="0"/>
        <v>201823.77648792093</v>
      </c>
      <c r="D57">
        <f t="shared" si="1"/>
        <v>189840.60156739407</v>
      </c>
      <c r="E57" s="5">
        <f t="shared" si="2"/>
        <v>11983.174920526857</v>
      </c>
      <c r="F57" s="5">
        <f t="shared" si="3"/>
        <v>4734031.8642643243</v>
      </c>
    </row>
    <row r="58" spans="1:6" x14ac:dyDescent="0.25">
      <c r="A58">
        <v>50</v>
      </c>
      <c r="B58" s="5">
        <f t="shared" si="4"/>
        <v>4734031.8642643243</v>
      </c>
      <c r="C58" s="5">
        <f t="shared" si="0"/>
        <v>201823.77648792093</v>
      </c>
      <c r="D58">
        <f t="shared" si="1"/>
        <v>189361.27457057298</v>
      </c>
      <c r="E58" s="5">
        <f t="shared" si="2"/>
        <v>12462.501917347952</v>
      </c>
      <c r="F58" s="5">
        <f t="shared" si="3"/>
        <v>4721569.3623469761</v>
      </c>
    </row>
    <row r="59" spans="1:6" x14ac:dyDescent="0.25">
      <c r="A59">
        <v>51</v>
      </c>
      <c r="B59" s="5">
        <f t="shared" si="4"/>
        <v>4721569.3623469761</v>
      </c>
      <c r="C59" s="5">
        <f t="shared" si="0"/>
        <v>201823.77648792093</v>
      </c>
      <c r="D59">
        <f t="shared" si="1"/>
        <v>188862.77449387906</v>
      </c>
      <c r="E59" s="5">
        <f t="shared" si="2"/>
        <v>12961.001994041872</v>
      </c>
      <c r="F59" s="5">
        <f t="shared" si="3"/>
        <v>4708608.3603529343</v>
      </c>
    </row>
    <row r="60" spans="1:6" x14ac:dyDescent="0.25">
      <c r="A60">
        <v>52</v>
      </c>
      <c r="B60" s="5">
        <f t="shared" si="4"/>
        <v>4708608.3603529343</v>
      </c>
      <c r="C60" s="5">
        <f t="shared" si="0"/>
        <v>201823.77648792093</v>
      </c>
      <c r="D60">
        <f t="shared" si="1"/>
        <v>188344.33441411739</v>
      </c>
      <c r="E60" s="5">
        <f t="shared" si="2"/>
        <v>13479.442073803541</v>
      </c>
      <c r="F60" s="5">
        <f t="shared" si="3"/>
        <v>4695128.9182791309</v>
      </c>
    </row>
    <row r="61" spans="1:6" x14ac:dyDescent="0.25">
      <c r="A61">
        <v>53</v>
      </c>
      <c r="B61" s="5">
        <f t="shared" si="4"/>
        <v>4695128.9182791309</v>
      </c>
      <c r="C61" s="5">
        <f t="shared" si="0"/>
        <v>201823.77648792093</v>
      </c>
      <c r="D61">
        <f t="shared" si="1"/>
        <v>187805.15673116525</v>
      </c>
      <c r="E61" s="5">
        <f t="shared" si="2"/>
        <v>14018.619756755681</v>
      </c>
      <c r="F61" s="5">
        <f t="shared" si="3"/>
        <v>4681110.2985223755</v>
      </c>
    </row>
    <row r="62" spans="1:6" x14ac:dyDescent="0.25">
      <c r="A62">
        <v>54</v>
      </c>
      <c r="B62" s="5">
        <f t="shared" si="4"/>
        <v>4681110.2985223755</v>
      </c>
      <c r="C62" s="5">
        <f t="shared" si="0"/>
        <v>201823.77648792093</v>
      </c>
      <c r="D62">
        <f t="shared" si="1"/>
        <v>187244.41194089502</v>
      </c>
      <c r="E62" s="5">
        <f t="shared" si="2"/>
        <v>14579.364547025907</v>
      </c>
      <c r="F62" s="5">
        <f t="shared" si="3"/>
        <v>4666530.9339753492</v>
      </c>
    </row>
    <row r="63" spans="1:6" x14ac:dyDescent="0.25">
      <c r="A63">
        <v>55</v>
      </c>
      <c r="B63" s="5">
        <f t="shared" si="4"/>
        <v>4666530.9339753492</v>
      </c>
      <c r="C63" s="5">
        <f t="shared" si="0"/>
        <v>201823.77648792093</v>
      </c>
      <c r="D63">
        <f t="shared" si="1"/>
        <v>186661.23735901396</v>
      </c>
      <c r="E63" s="5">
        <f t="shared" si="2"/>
        <v>15162.539128906967</v>
      </c>
      <c r="F63" s="5">
        <f t="shared" si="3"/>
        <v>4651368.3948464422</v>
      </c>
    </row>
    <row r="64" spans="1:6" x14ac:dyDescent="0.25">
      <c r="A64">
        <v>56</v>
      </c>
      <c r="B64" s="5">
        <f t="shared" si="4"/>
        <v>4651368.3948464422</v>
      </c>
      <c r="C64" s="5">
        <f t="shared" si="0"/>
        <v>201823.77648792093</v>
      </c>
      <c r="D64">
        <f t="shared" si="1"/>
        <v>186054.73579385769</v>
      </c>
      <c r="E64" s="5">
        <f t="shared" si="2"/>
        <v>15769.040694063238</v>
      </c>
      <c r="F64" s="5">
        <f t="shared" si="3"/>
        <v>4635599.3541523786</v>
      </c>
    </row>
    <row r="65" spans="1:6" x14ac:dyDescent="0.25">
      <c r="A65">
        <v>57</v>
      </c>
      <c r="B65" s="5">
        <f t="shared" si="4"/>
        <v>4635599.3541523786</v>
      </c>
      <c r="C65" s="5">
        <f t="shared" si="0"/>
        <v>201823.77648792093</v>
      </c>
      <c r="D65">
        <f t="shared" si="1"/>
        <v>185423.97416609514</v>
      </c>
      <c r="E65" s="5">
        <f t="shared" si="2"/>
        <v>16399.802321825788</v>
      </c>
      <c r="F65" s="5">
        <f t="shared" si="3"/>
        <v>4619199.5518305525</v>
      </c>
    </row>
    <row r="66" spans="1:6" x14ac:dyDescent="0.25">
      <c r="A66">
        <v>58</v>
      </c>
      <c r="B66" s="5">
        <f t="shared" si="4"/>
        <v>4619199.5518305525</v>
      </c>
      <c r="C66" s="5">
        <f t="shared" si="0"/>
        <v>201823.77648792093</v>
      </c>
      <c r="D66">
        <f t="shared" si="1"/>
        <v>184767.98207322211</v>
      </c>
      <c r="E66" s="5">
        <f t="shared" si="2"/>
        <v>17055.794414698816</v>
      </c>
      <c r="F66" s="5">
        <f t="shared" si="3"/>
        <v>4602143.7574158534</v>
      </c>
    </row>
    <row r="67" spans="1:6" x14ac:dyDescent="0.25">
      <c r="A67">
        <v>59</v>
      </c>
      <c r="B67" s="5">
        <f t="shared" si="4"/>
        <v>4602143.7574158534</v>
      </c>
      <c r="C67" s="5">
        <f t="shared" si="0"/>
        <v>201823.77648792093</v>
      </c>
      <c r="D67">
        <f t="shared" si="1"/>
        <v>184085.75029663413</v>
      </c>
      <c r="E67" s="5">
        <f t="shared" si="2"/>
        <v>17738.026191286801</v>
      </c>
      <c r="F67" s="5">
        <f t="shared" si="3"/>
        <v>4584405.7312245667</v>
      </c>
    </row>
    <row r="68" spans="1:6" x14ac:dyDescent="0.25">
      <c r="A68">
        <v>60</v>
      </c>
      <c r="B68" s="5">
        <f t="shared" si="4"/>
        <v>4584405.7312245667</v>
      </c>
      <c r="C68" s="5">
        <f t="shared" si="0"/>
        <v>201823.77648792093</v>
      </c>
      <c r="D68">
        <f t="shared" si="1"/>
        <v>183376.22924898268</v>
      </c>
      <c r="E68" s="5">
        <f t="shared" si="2"/>
        <v>18447.547238938248</v>
      </c>
      <c r="F68" s="5">
        <f t="shared" si="3"/>
        <v>4565958.1839856282</v>
      </c>
    </row>
    <row r="69" spans="1:6" x14ac:dyDescent="0.25">
      <c r="A69">
        <v>61</v>
      </c>
      <c r="B69" s="5">
        <f t="shared" si="4"/>
        <v>4565958.1839856282</v>
      </c>
      <c r="C69" s="5">
        <f t="shared" si="0"/>
        <v>201823.77648792093</v>
      </c>
      <c r="D69">
        <f t="shared" si="1"/>
        <v>182638.32735942514</v>
      </c>
      <c r="E69" s="5">
        <f t="shared" si="2"/>
        <v>19185.449128495791</v>
      </c>
      <c r="F69" s="5">
        <f t="shared" si="3"/>
        <v>4546772.7348571327</v>
      </c>
    </row>
    <row r="70" spans="1:6" x14ac:dyDescent="0.25">
      <c r="A70">
        <v>62</v>
      </c>
      <c r="B70" s="5">
        <f t="shared" si="4"/>
        <v>4546772.7348571327</v>
      </c>
      <c r="C70" s="5">
        <f t="shared" si="0"/>
        <v>201823.77648792093</v>
      </c>
      <c r="D70">
        <f t="shared" si="1"/>
        <v>181870.90939428532</v>
      </c>
      <c r="E70" s="5">
        <f t="shared" si="2"/>
        <v>19952.867093635607</v>
      </c>
      <c r="F70" s="5">
        <f t="shared" si="3"/>
        <v>4526819.8677634969</v>
      </c>
    </row>
    <row r="71" spans="1:6" x14ac:dyDescent="0.25">
      <c r="A71">
        <v>63</v>
      </c>
      <c r="B71" s="5">
        <f t="shared" si="4"/>
        <v>4526819.8677634969</v>
      </c>
      <c r="C71" s="5">
        <f t="shared" si="0"/>
        <v>201823.77648792093</v>
      </c>
      <c r="D71">
        <f t="shared" si="1"/>
        <v>181072.79471053989</v>
      </c>
      <c r="E71" s="5">
        <f t="shared" si="2"/>
        <v>20750.981777381035</v>
      </c>
      <c r="F71" s="5">
        <f t="shared" si="3"/>
        <v>4506068.8859861158</v>
      </c>
    </row>
    <row r="72" spans="1:6" x14ac:dyDescent="0.25">
      <c r="A72">
        <v>64</v>
      </c>
      <c r="B72" s="5">
        <f t="shared" si="4"/>
        <v>4506068.8859861158</v>
      </c>
      <c r="C72" s="5">
        <f t="shared" si="0"/>
        <v>201823.77648792093</v>
      </c>
      <c r="D72">
        <f t="shared" si="1"/>
        <v>180242.75543944465</v>
      </c>
      <c r="E72" s="5">
        <f t="shared" si="2"/>
        <v>21581.021048476279</v>
      </c>
      <c r="F72" s="5">
        <f t="shared" si="3"/>
        <v>4484487.8649376398</v>
      </c>
    </row>
    <row r="73" spans="1:6" x14ac:dyDescent="0.25">
      <c r="A73">
        <v>65</v>
      </c>
      <c r="B73" s="5">
        <f t="shared" si="4"/>
        <v>4484487.8649376398</v>
      </c>
      <c r="C73" s="5">
        <f t="shared" si="0"/>
        <v>201823.77648792093</v>
      </c>
      <c r="D73">
        <f t="shared" si="1"/>
        <v>179379.51459750559</v>
      </c>
      <c r="E73" s="5">
        <f t="shared" si="2"/>
        <v>22444.261890415335</v>
      </c>
      <c r="F73" s="5">
        <f t="shared" si="3"/>
        <v>4462043.6030472247</v>
      </c>
    </row>
    <row r="74" spans="1:6" x14ac:dyDescent="0.25">
      <c r="A74">
        <v>66</v>
      </c>
      <c r="B74" s="5">
        <f t="shared" si="4"/>
        <v>4462043.6030472247</v>
      </c>
      <c r="C74" s="5">
        <f t="shared" ref="C74:C128" si="5">-$C$6</f>
        <v>201823.77648792093</v>
      </c>
      <c r="D74">
        <f t="shared" ref="D74:D128" si="6">B74*$C$3</f>
        <v>178481.744121889</v>
      </c>
      <c r="E74" s="5">
        <f t="shared" ref="E74:E128" si="7">C74-D74</f>
        <v>23342.032366031926</v>
      </c>
      <c r="F74" s="5">
        <f t="shared" ref="F74:F128" si="8">B74-E74</f>
        <v>4438701.5706811929</v>
      </c>
    </row>
    <row r="75" spans="1:6" x14ac:dyDescent="0.25">
      <c r="A75">
        <v>67</v>
      </c>
      <c r="B75" s="5">
        <f t="shared" ref="B75:B128" si="9">F74</f>
        <v>4438701.5706811929</v>
      </c>
      <c r="C75" s="5">
        <f t="shared" si="5"/>
        <v>201823.77648792093</v>
      </c>
      <c r="D75">
        <f t="shared" si="6"/>
        <v>177548.06282724772</v>
      </c>
      <c r="E75" s="5">
        <f t="shared" si="7"/>
        <v>24275.713660673209</v>
      </c>
      <c r="F75" s="5">
        <f t="shared" si="8"/>
        <v>4414425.8570205197</v>
      </c>
    </row>
    <row r="76" spans="1:6" x14ac:dyDescent="0.25">
      <c r="A76">
        <v>68</v>
      </c>
      <c r="B76" s="5">
        <f t="shared" si="9"/>
        <v>4414425.8570205197</v>
      </c>
      <c r="C76" s="5">
        <f t="shared" si="5"/>
        <v>201823.77648792093</v>
      </c>
      <c r="D76">
        <f t="shared" si="6"/>
        <v>176577.03428082078</v>
      </c>
      <c r="E76" s="5">
        <f t="shared" si="7"/>
        <v>25246.742207100149</v>
      </c>
      <c r="F76" s="5">
        <f t="shared" si="8"/>
        <v>4389179.1148134191</v>
      </c>
    </row>
    <row r="77" spans="1:6" x14ac:dyDescent="0.25">
      <c r="A77">
        <v>69</v>
      </c>
      <c r="B77" s="5">
        <f t="shared" si="9"/>
        <v>4389179.1148134191</v>
      </c>
      <c r="C77" s="5">
        <f t="shared" si="5"/>
        <v>201823.77648792093</v>
      </c>
      <c r="D77">
        <f t="shared" si="6"/>
        <v>175567.16459253678</v>
      </c>
      <c r="E77" s="5">
        <f t="shared" si="7"/>
        <v>26256.611895384151</v>
      </c>
      <c r="F77" s="5">
        <f t="shared" si="8"/>
        <v>4362922.5029180348</v>
      </c>
    </row>
    <row r="78" spans="1:6" x14ac:dyDescent="0.25">
      <c r="A78">
        <v>70</v>
      </c>
      <c r="B78" s="5">
        <f t="shared" si="9"/>
        <v>4362922.5029180348</v>
      </c>
      <c r="C78" s="5">
        <f t="shared" si="5"/>
        <v>201823.77648792093</v>
      </c>
      <c r="D78">
        <f t="shared" si="6"/>
        <v>174516.9001167214</v>
      </c>
      <c r="E78" s="5">
        <f t="shared" si="7"/>
        <v>27306.876371199527</v>
      </c>
      <c r="F78" s="5">
        <f t="shared" si="8"/>
        <v>4335615.6265468355</v>
      </c>
    </row>
    <row r="79" spans="1:6" x14ac:dyDescent="0.25">
      <c r="A79">
        <v>71</v>
      </c>
      <c r="B79" s="5">
        <f t="shared" si="9"/>
        <v>4335615.6265468355</v>
      </c>
      <c r="C79" s="5">
        <f t="shared" si="5"/>
        <v>201823.77648792093</v>
      </c>
      <c r="D79">
        <f t="shared" si="6"/>
        <v>173424.62506187343</v>
      </c>
      <c r="E79" s="5">
        <f t="shared" si="7"/>
        <v>28399.151426047494</v>
      </c>
      <c r="F79" s="5">
        <f t="shared" si="8"/>
        <v>4307216.4751207884</v>
      </c>
    </row>
    <row r="80" spans="1:6" x14ac:dyDescent="0.25">
      <c r="A80">
        <v>72</v>
      </c>
      <c r="B80" s="5">
        <f t="shared" si="9"/>
        <v>4307216.4751207884</v>
      </c>
      <c r="C80" s="5">
        <f t="shared" si="5"/>
        <v>201823.77648792093</v>
      </c>
      <c r="D80">
        <f t="shared" si="6"/>
        <v>172288.65900483154</v>
      </c>
      <c r="E80" s="5">
        <f t="shared" si="7"/>
        <v>29535.117483089387</v>
      </c>
      <c r="F80" s="5">
        <f t="shared" si="8"/>
        <v>4277681.3576376988</v>
      </c>
    </row>
    <row r="81" spans="1:6" x14ac:dyDescent="0.25">
      <c r="A81">
        <v>73</v>
      </c>
      <c r="B81" s="5">
        <f t="shared" si="9"/>
        <v>4277681.3576376988</v>
      </c>
      <c r="C81" s="5">
        <f t="shared" si="5"/>
        <v>201823.77648792093</v>
      </c>
      <c r="D81">
        <f t="shared" si="6"/>
        <v>171107.25430550796</v>
      </c>
      <c r="E81" s="5">
        <f t="shared" si="7"/>
        <v>30716.522182412969</v>
      </c>
      <c r="F81" s="5">
        <f t="shared" si="8"/>
        <v>4246964.8354552854</v>
      </c>
    </row>
    <row r="82" spans="1:6" x14ac:dyDescent="0.25">
      <c r="A82">
        <v>74</v>
      </c>
      <c r="B82" s="5">
        <f t="shared" si="9"/>
        <v>4246964.8354552854</v>
      </c>
      <c r="C82" s="5">
        <f t="shared" si="5"/>
        <v>201823.77648792093</v>
      </c>
      <c r="D82">
        <f t="shared" si="6"/>
        <v>169878.59341821141</v>
      </c>
      <c r="E82" s="5">
        <f t="shared" si="7"/>
        <v>31945.183069709514</v>
      </c>
      <c r="F82" s="5">
        <f t="shared" si="8"/>
        <v>4215019.6523855757</v>
      </c>
    </row>
    <row r="83" spans="1:6" x14ac:dyDescent="0.25">
      <c r="A83">
        <v>75</v>
      </c>
      <c r="B83" s="5">
        <f t="shared" si="9"/>
        <v>4215019.6523855757</v>
      </c>
      <c r="C83" s="5">
        <f t="shared" si="5"/>
        <v>201823.77648792093</v>
      </c>
      <c r="D83">
        <f t="shared" si="6"/>
        <v>168600.78609542304</v>
      </c>
      <c r="E83" s="5">
        <f t="shared" si="7"/>
        <v>33222.990392497886</v>
      </c>
      <c r="F83" s="5">
        <f t="shared" si="8"/>
        <v>4181796.661993078</v>
      </c>
    </row>
    <row r="84" spans="1:6" x14ac:dyDescent="0.25">
      <c r="A84">
        <v>76</v>
      </c>
      <c r="B84" s="5">
        <f t="shared" si="9"/>
        <v>4181796.661993078</v>
      </c>
      <c r="C84" s="5">
        <f t="shared" si="5"/>
        <v>201823.77648792093</v>
      </c>
      <c r="D84">
        <f t="shared" si="6"/>
        <v>167271.86647972313</v>
      </c>
      <c r="E84" s="5">
        <f t="shared" si="7"/>
        <v>34551.910008197796</v>
      </c>
      <c r="F84" s="5">
        <f t="shared" si="8"/>
        <v>4147244.7519848803</v>
      </c>
    </row>
    <row r="85" spans="1:6" x14ac:dyDescent="0.25">
      <c r="A85">
        <v>77</v>
      </c>
      <c r="B85" s="5">
        <f t="shared" si="9"/>
        <v>4147244.7519848803</v>
      </c>
      <c r="C85" s="5">
        <f t="shared" si="5"/>
        <v>201823.77648792093</v>
      </c>
      <c r="D85">
        <f t="shared" si="6"/>
        <v>165889.79007939523</v>
      </c>
      <c r="E85" s="5">
        <f t="shared" si="7"/>
        <v>35933.9864085257</v>
      </c>
      <c r="F85" s="5">
        <f t="shared" si="8"/>
        <v>4111310.7655763547</v>
      </c>
    </row>
    <row r="86" spans="1:6" x14ac:dyDescent="0.25">
      <c r="A86">
        <v>78</v>
      </c>
      <c r="B86" s="5">
        <f t="shared" si="9"/>
        <v>4111310.7655763547</v>
      </c>
      <c r="C86" s="5">
        <f t="shared" si="5"/>
        <v>201823.77648792093</v>
      </c>
      <c r="D86">
        <f t="shared" si="6"/>
        <v>164452.43062305418</v>
      </c>
      <c r="E86" s="5">
        <f t="shared" si="7"/>
        <v>37371.345864866744</v>
      </c>
      <c r="F86" s="5">
        <f t="shared" si="8"/>
        <v>4073939.4197114878</v>
      </c>
    </row>
    <row r="87" spans="1:6" x14ac:dyDescent="0.25">
      <c r="A87">
        <v>79</v>
      </c>
      <c r="B87" s="5">
        <f t="shared" si="9"/>
        <v>4073939.4197114878</v>
      </c>
      <c r="C87" s="5">
        <f t="shared" si="5"/>
        <v>201823.77648792093</v>
      </c>
      <c r="D87">
        <f t="shared" si="6"/>
        <v>162957.57678845953</v>
      </c>
      <c r="E87" s="5">
        <f t="shared" si="7"/>
        <v>38866.199699461402</v>
      </c>
      <c r="F87" s="5">
        <f t="shared" si="8"/>
        <v>4035073.2200120264</v>
      </c>
    </row>
    <row r="88" spans="1:6" x14ac:dyDescent="0.25">
      <c r="A88">
        <v>80</v>
      </c>
      <c r="B88" s="5">
        <f t="shared" si="9"/>
        <v>4035073.2200120264</v>
      </c>
      <c r="C88" s="5">
        <f t="shared" si="5"/>
        <v>201823.77648792093</v>
      </c>
      <c r="D88">
        <f t="shared" si="6"/>
        <v>161402.92880048105</v>
      </c>
      <c r="E88" s="5">
        <f t="shared" si="7"/>
        <v>40420.847687439877</v>
      </c>
      <c r="F88" s="5">
        <f t="shared" si="8"/>
        <v>3994652.3723245864</v>
      </c>
    </row>
    <row r="89" spans="1:6" x14ac:dyDescent="0.25">
      <c r="A89">
        <v>81</v>
      </c>
      <c r="B89" s="5">
        <f t="shared" si="9"/>
        <v>3994652.3723245864</v>
      </c>
      <c r="C89" s="5">
        <f t="shared" si="5"/>
        <v>201823.77648792093</v>
      </c>
      <c r="D89">
        <f t="shared" si="6"/>
        <v>159786.09489298347</v>
      </c>
      <c r="E89" s="5">
        <f t="shared" si="7"/>
        <v>42037.681594937458</v>
      </c>
      <c r="F89" s="5">
        <f t="shared" si="8"/>
        <v>3952614.6907296488</v>
      </c>
    </row>
    <row r="90" spans="1:6" x14ac:dyDescent="0.25">
      <c r="A90">
        <v>82</v>
      </c>
      <c r="B90" s="5">
        <f t="shared" si="9"/>
        <v>3952614.6907296488</v>
      </c>
      <c r="C90" s="5">
        <f t="shared" si="5"/>
        <v>201823.77648792093</v>
      </c>
      <c r="D90">
        <f t="shared" si="6"/>
        <v>158104.58762918596</v>
      </c>
      <c r="E90" s="5">
        <f t="shared" si="7"/>
        <v>43719.188858734968</v>
      </c>
      <c r="F90" s="5">
        <f t="shared" si="8"/>
        <v>3908895.5018709139</v>
      </c>
    </row>
    <row r="91" spans="1:6" x14ac:dyDescent="0.25">
      <c r="A91">
        <v>83</v>
      </c>
      <c r="B91" s="5">
        <f t="shared" si="9"/>
        <v>3908895.5018709139</v>
      </c>
      <c r="C91" s="5">
        <f t="shared" si="5"/>
        <v>201823.77648792093</v>
      </c>
      <c r="D91">
        <f t="shared" si="6"/>
        <v>156355.82007483655</v>
      </c>
      <c r="E91" s="5">
        <f t="shared" si="7"/>
        <v>45467.956413084379</v>
      </c>
      <c r="F91" s="5">
        <f t="shared" si="8"/>
        <v>3863427.5454578297</v>
      </c>
    </row>
    <row r="92" spans="1:6" x14ac:dyDescent="0.25">
      <c r="A92">
        <v>84</v>
      </c>
      <c r="B92" s="5">
        <f t="shared" si="9"/>
        <v>3863427.5454578297</v>
      </c>
      <c r="C92" s="5">
        <f t="shared" si="5"/>
        <v>201823.77648792093</v>
      </c>
      <c r="D92">
        <f t="shared" si="6"/>
        <v>154537.10181831318</v>
      </c>
      <c r="E92" s="5">
        <f t="shared" si="7"/>
        <v>47286.674669607746</v>
      </c>
      <c r="F92" s="5">
        <f t="shared" si="8"/>
        <v>3816140.8707882222</v>
      </c>
    </row>
    <row r="93" spans="1:6" x14ac:dyDescent="0.25">
      <c r="A93">
        <v>85</v>
      </c>
      <c r="B93" s="5">
        <f t="shared" si="9"/>
        <v>3816140.8707882222</v>
      </c>
      <c r="C93" s="5">
        <f t="shared" si="5"/>
        <v>201823.77648792093</v>
      </c>
      <c r="D93">
        <f t="shared" si="6"/>
        <v>152645.63483152888</v>
      </c>
      <c r="E93" s="5">
        <f t="shared" si="7"/>
        <v>49178.14165639205</v>
      </c>
      <c r="F93" s="5">
        <f t="shared" si="8"/>
        <v>3766962.7291318299</v>
      </c>
    </row>
    <row r="94" spans="1:6" x14ac:dyDescent="0.25">
      <c r="A94">
        <v>86</v>
      </c>
      <c r="B94" s="5">
        <f t="shared" si="9"/>
        <v>3766962.7291318299</v>
      </c>
      <c r="C94" s="5">
        <f t="shared" si="5"/>
        <v>201823.77648792093</v>
      </c>
      <c r="D94">
        <f t="shared" si="6"/>
        <v>150678.50916527319</v>
      </c>
      <c r="E94" s="5">
        <f t="shared" si="7"/>
        <v>51145.267322647735</v>
      </c>
      <c r="F94" s="5">
        <f t="shared" si="8"/>
        <v>3715817.4618091821</v>
      </c>
    </row>
    <row r="95" spans="1:6" x14ac:dyDescent="0.25">
      <c r="A95">
        <v>87</v>
      </c>
      <c r="B95" s="5">
        <f t="shared" si="9"/>
        <v>3715817.4618091821</v>
      </c>
      <c r="C95" s="5">
        <f t="shared" si="5"/>
        <v>201823.77648792093</v>
      </c>
      <c r="D95">
        <f t="shared" si="6"/>
        <v>148632.69847236728</v>
      </c>
      <c r="E95" s="5">
        <f t="shared" si="7"/>
        <v>53191.078015553649</v>
      </c>
      <c r="F95" s="5">
        <f t="shared" si="8"/>
        <v>3662626.3837936283</v>
      </c>
    </row>
    <row r="96" spans="1:6" x14ac:dyDescent="0.25">
      <c r="A96">
        <v>88</v>
      </c>
      <c r="B96" s="5">
        <f t="shared" si="9"/>
        <v>3662626.3837936283</v>
      </c>
      <c r="C96" s="5">
        <f t="shared" si="5"/>
        <v>201823.77648792093</v>
      </c>
      <c r="D96">
        <f t="shared" si="6"/>
        <v>146505.05535174513</v>
      </c>
      <c r="E96" s="5">
        <f t="shared" si="7"/>
        <v>55318.721136175795</v>
      </c>
      <c r="F96" s="5">
        <f t="shared" si="8"/>
        <v>3607307.6626574527</v>
      </c>
    </row>
    <row r="97" spans="1:6" x14ac:dyDescent="0.25">
      <c r="A97">
        <v>89</v>
      </c>
      <c r="B97" s="5">
        <f t="shared" si="9"/>
        <v>3607307.6626574527</v>
      </c>
      <c r="C97" s="5">
        <f t="shared" si="5"/>
        <v>201823.77648792093</v>
      </c>
      <c r="D97">
        <f t="shared" si="6"/>
        <v>144292.3065062981</v>
      </c>
      <c r="E97" s="5">
        <f t="shared" si="7"/>
        <v>57531.469981622824</v>
      </c>
      <c r="F97" s="5">
        <f t="shared" si="8"/>
        <v>3549776.1926758299</v>
      </c>
    </row>
    <row r="98" spans="1:6" x14ac:dyDescent="0.25">
      <c r="A98">
        <v>90</v>
      </c>
      <c r="B98" s="5">
        <f t="shared" si="9"/>
        <v>3549776.1926758299</v>
      </c>
      <c r="C98" s="5">
        <f t="shared" si="5"/>
        <v>201823.77648792093</v>
      </c>
      <c r="D98">
        <f t="shared" si="6"/>
        <v>141991.0477070332</v>
      </c>
      <c r="E98" s="5">
        <f t="shared" si="7"/>
        <v>59832.72878088773</v>
      </c>
      <c r="F98" s="5">
        <f t="shared" si="8"/>
        <v>3489943.4638949423</v>
      </c>
    </row>
    <row r="99" spans="1:6" x14ac:dyDescent="0.25">
      <c r="A99">
        <v>91</v>
      </c>
      <c r="B99" s="5">
        <f t="shared" si="9"/>
        <v>3489943.4638949423</v>
      </c>
      <c r="C99" s="5">
        <f t="shared" si="5"/>
        <v>201823.77648792093</v>
      </c>
      <c r="D99">
        <f t="shared" si="6"/>
        <v>139597.7385557977</v>
      </c>
      <c r="E99" s="5">
        <f t="shared" si="7"/>
        <v>62226.037932123232</v>
      </c>
      <c r="F99" s="5">
        <f t="shared" si="8"/>
        <v>3427717.4259628193</v>
      </c>
    </row>
    <row r="100" spans="1:6" x14ac:dyDescent="0.25">
      <c r="A100">
        <v>92</v>
      </c>
      <c r="B100" s="5">
        <f t="shared" si="9"/>
        <v>3427717.4259628193</v>
      </c>
      <c r="C100" s="5">
        <f t="shared" si="5"/>
        <v>201823.77648792093</v>
      </c>
      <c r="D100">
        <f t="shared" si="6"/>
        <v>137108.69703851276</v>
      </c>
      <c r="E100" s="5">
        <f t="shared" si="7"/>
        <v>64715.079449408164</v>
      </c>
      <c r="F100" s="5">
        <f t="shared" si="8"/>
        <v>3363002.346513411</v>
      </c>
    </row>
    <row r="101" spans="1:6" x14ac:dyDescent="0.25">
      <c r="A101">
        <v>93</v>
      </c>
      <c r="B101" s="5">
        <f t="shared" si="9"/>
        <v>3363002.346513411</v>
      </c>
      <c r="C101" s="5">
        <f t="shared" si="5"/>
        <v>201823.77648792093</v>
      </c>
      <c r="D101">
        <f t="shared" si="6"/>
        <v>134520.09386053644</v>
      </c>
      <c r="E101" s="5">
        <f t="shared" si="7"/>
        <v>67303.682627384493</v>
      </c>
      <c r="F101" s="5">
        <f t="shared" si="8"/>
        <v>3295698.6638860265</v>
      </c>
    </row>
    <row r="102" spans="1:6" x14ac:dyDescent="0.25">
      <c r="A102">
        <v>94</v>
      </c>
      <c r="B102" s="5">
        <f t="shared" si="9"/>
        <v>3295698.6638860265</v>
      </c>
      <c r="C102" s="5">
        <f t="shared" si="5"/>
        <v>201823.77648792093</v>
      </c>
      <c r="D102">
        <f t="shared" si="6"/>
        <v>131827.94655544107</v>
      </c>
      <c r="E102" s="5">
        <f t="shared" si="7"/>
        <v>69995.829932479857</v>
      </c>
      <c r="F102" s="5">
        <f t="shared" si="8"/>
        <v>3225702.8339535468</v>
      </c>
    </row>
    <row r="103" spans="1:6" x14ac:dyDescent="0.25">
      <c r="A103">
        <v>95</v>
      </c>
      <c r="B103" s="5">
        <f t="shared" si="9"/>
        <v>3225702.8339535468</v>
      </c>
      <c r="C103" s="5">
        <f t="shared" si="5"/>
        <v>201823.77648792093</v>
      </c>
      <c r="D103">
        <f t="shared" si="6"/>
        <v>129028.11335814187</v>
      </c>
      <c r="E103" s="5">
        <f t="shared" si="7"/>
        <v>72795.663129779059</v>
      </c>
      <c r="F103" s="5">
        <f t="shared" si="8"/>
        <v>3152907.1708237678</v>
      </c>
    </row>
    <row r="104" spans="1:6" x14ac:dyDescent="0.25">
      <c r="A104">
        <v>96</v>
      </c>
      <c r="B104" s="5">
        <f t="shared" si="9"/>
        <v>3152907.1708237678</v>
      </c>
      <c r="C104" s="5">
        <f t="shared" si="5"/>
        <v>201823.77648792093</v>
      </c>
      <c r="D104">
        <f t="shared" si="6"/>
        <v>126116.28683295072</v>
      </c>
      <c r="E104" s="5">
        <f t="shared" si="7"/>
        <v>75707.48965497021</v>
      </c>
      <c r="F104" s="5">
        <f t="shared" si="8"/>
        <v>3077199.6811687974</v>
      </c>
    </row>
    <row r="105" spans="1:6" x14ac:dyDescent="0.25">
      <c r="A105">
        <v>97</v>
      </c>
      <c r="B105" s="5">
        <f t="shared" si="9"/>
        <v>3077199.6811687974</v>
      </c>
      <c r="C105" s="5">
        <f t="shared" si="5"/>
        <v>201823.77648792093</v>
      </c>
      <c r="D105">
        <f t="shared" si="6"/>
        <v>123087.9872467519</v>
      </c>
      <c r="E105" s="5">
        <f t="shared" si="7"/>
        <v>78735.789241169026</v>
      </c>
      <c r="F105" s="5">
        <f t="shared" si="8"/>
        <v>2998463.8919276283</v>
      </c>
    </row>
    <row r="106" spans="1:6" x14ac:dyDescent="0.25">
      <c r="A106">
        <v>98</v>
      </c>
      <c r="B106" s="5">
        <f t="shared" si="9"/>
        <v>2998463.8919276283</v>
      </c>
      <c r="C106" s="5">
        <f t="shared" si="5"/>
        <v>201823.77648792093</v>
      </c>
      <c r="D106">
        <f t="shared" si="6"/>
        <v>119938.55567710513</v>
      </c>
      <c r="E106" s="5">
        <f t="shared" si="7"/>
        <v>81885.220810815794</v>
      </c>
      <c r="F106" s="5">
        <f t="shared" si="8"/>
        <v>2916578.6711168126</v>
      </c>
    </row>
    <row r="107" spans="1:6" x14ac:dyDescent="0.25">
      <c r="A107">
        <v>99</v>
      </c>
      <c r="B107" s="5">
        <f t="shared" si="9"/>
        <v>2916578.6711168126</v>
      </c>
      <c r="C107" s="5">
        <f t="shared" si="5"/>
        <v>201823.77648792093</v>
      </c>
      <c r="D107">
        <f t="shared" si="6"/>
        <v>116663.1468446725</v>
      </c>
      <c r="E107" s="5">
        <f t="shared" si="7"/>
        <v>85160.629643248423</v>
      </c>
      <c r="F107" s="5">
        <f t="shared" si="8"/>
        <v>2831418.0414735642</v>
      </c>
    </row>
    <row r="108" spans="1:6" x14ac:dyDescent="0.25">
      <c r="A108">
        <v>100</v>
      </c>
      <c r="B108" s="5">
        <f t="shared" si="9"/>
        <v>2831418.0414735642</v>
      </c>
      <c r="C108" s="5">
        <f t="shared" si="5"/>
        <v>201823.77648792093</v>
      </c>
      <c r="D108">
        <f t="shared" si="6"/>
        <v>113256.72165894257</v>
      </c>
      <c r="E108" s="5">
        <f t="shared" si="7"/>
        <v>88567.054828978362</v>
      </c>
      <c r="F108" s="5">
        <f t="shared" si="8"/>
        <v>2742850.9866445861</v>
      </c>
    </row>
    <row r="109" spans="1:6" x14ac:dyDescent="0.25">
      <c r="A109">
        <v>101</v>
      </c>
      <c r="B109" s="5">
        <f t="shared" si="9"/>
        <v>2742850.9866445861</v>
      </c>
      <c r="C109" s="5">
        <f t="shared" si="5"/>
        <v>201823.77648792093</v>
      </c>
      <c r="D109">
        <f t="shared" si="6"/>
        <v>109714.03946578344</v>
      </c>
      <c r="E109" s="5">
        <f t="shared" si="7"/>
        <v>92109.737022137488</v>
      </c>
      <c r="F109" s="5">
        <f t="shared" si="8"/>
        <v>2650741.2496224488</v>
      </c>
    </row>
    <row r="110" spans="1:6" x14ac:dyDescent="0.25">
      <c r="A110">
        <v>102</v>
      </c>
      <c r="B110" s="5">
        <f t="shared" si="9"/>
        <v>2650741.2496224488</v>
      </c>
      <c r="C110" s="5">
        <f t="shared" si="5"/>
        <v>201823.77648792093</v>
      </c>
      <c r="D110">
        <f t="shared" si="6"/>
        <v>106029.64998489796</v>
      </c>
      <c r="E110" s="5">
        <f t="shared" si="7"/>
        <v>95794.12650302297</v>
      </c>
      <c r="F110" s="5">
        <f t="shared" si="8"/>
        <v>2554947.123119426</v>
      </c>
    </row>
    <row r="111" spans="1:6" x14ac:dyDescent="0.25">
      <c r="A111">
        <v>103</v>
      </c>
      <c r="B111" s="5">
        <f t="shared" si="9"/>
        <v>2554947.123119426</v>
      </c>
      <c r="C111" s="5">
        <f t="shared" si="5"/>
        <v>201823.77648792093</v>
      </c>
      <c r="D111">
        <f t="shared" si="6"/>
        <v>102197.88492477704</v>
      </c>
      <c r="E111" s="5">
        <f t="shared" si="7"/>
        <v>99625.891563143887</v>
      </c>
      <c r="F111" s="5">
        <f t="shared" si="8"/>
        <v>2455321.2315562819</v>
      </c>
    </row>
    <row r="112" spans="1:6" x14ac:dyDescent="0.25">
      <c r="A112">
        <v>104</v>
      </c>
      <c r="B112" s="5">
        <f t="shared" si="9"/>
        <v>2455321.2315562819</v>
      </c>
      <c r="C112" s="5">
        <f t="shared" si="5"/>
        <v>201823.77648792093</v>
      </c>
      <c r="D112">
        <f t="shared" si="6"/>
        <v>98212.849262251286</v>
      </c>
      <c r="E112" s="5">
        <f t="shared" si="7"/>
        <v>103610.92722566964</v>
      </c>
      <c r="F112" s="5">
        <f t="shared" si="8"/>
        <v>2351710.3043306121</v>
      </c>
    </row>
    <row r="113" spans="1:6" x14ac:dyDescent="0.25">
      <c r="A113">
        <v>105</v>
      </c>
      <c r="B113" s="5">
        <f t="shared" si="9"/>
        <v>2351710.3043306121</v>
      </c>
      <c r="C113" s="5">
        <f t="shared" si="5"/>
        <v>201823.77648792093</v>
      </c>
      <c r="D113">
        <f t="shared" si="6"/>
        <v>94068.412173224482</v>
      </c>
      <c r="E113" s="5">
        <f t="shared" si="7"/>
        <v>107755.36431469645</v>
      </c>
      <c r="F113" s="5">
        <f t="shared" si="8"/>
        <v>2243954.9400159158</v>
      </c>
    </row>
    <row r="114" spans="1:6" x14ac:dyDescent="0.25">
      <c r="A114">
        <v>106</v>
      </c>
      <c r="B114" s="5">
        <f t="shared" si="9"/>
        <v>2243954.9400159158</v>
      </c>
      <c r="C114" s="5">
        <f t="shared" si="5"/>
        <v>201823.77648792093</v>
      </c>
      <c r="D114">
        <f t="shared" si="6"/>
        <v>89758.197600636631</v>
      </c>
      <c r="E114" s="5">
        <f t="shared" si="7"/>
        <v>112065.5788872843</v>
      </c>
      <c r="F114" s="5">
        <f t="shared" si="8"/>
        <v>2131889.3611286315</v>
      </c>
    </row>
    <row r="115" spans="1:6" x14ac:dyDescent="0.25">
      <c r="A115">
        <v>107</v>
      </c>
      <c r="B115" s="5">
        <f t="shared" si="9"/>
        <v>2131889.3611286315</v>
      </c>
      <c r="C115" s="5">
        <f t="shared" si="5"/>
        <v>201823.77648792093</v>
      </c>
      <c r="D115">
        <f t="shared" si="6"/>
        <v>85275.574445145263</v>
      </c>
      <c r="E115" s="5">
        <f t="shared" si="7"/>
        <v>116548.20204277567</v>
      </c>
      <c r="F115" s="5">
        <f t="shared" si="8"/>
        <v>2015341.1590858558</v>
      </c>
    </row>
    <row r="116" spans="1:6" x14ac:dyDescent="0.25">
      <c r="A116">
        <v>108</v>
      </c>
      <c r="B116" s="5">
        <f t="shared" si="9"/>
        <v>2015341.1590858558</v>
      </c>
      <c r="C116" s="5">
        <f t="shared" si="5"/>
        <v>201823.77648792093</v>
      </c>
      <c r="D116">
        <f t="shared" si="6"/>
        <v>80613.646363434236</v>
      </c>
      <c r="E116" s="5">
        <f t="shared" si="7"/>
        <v>121210.13012448669</v>
      </c>
      <c r="F116" s="5">
        <f t="shared" si="8"/>
        <v>1894131.0289613691</v>
      </c>
    </row>
    <row r="117" spans="1:6" x14ac:dyDescent="0.25">
      <c r="A117">
        <v>109</v>
      </c>
      <c r="B117" s="5">
        <f t="shared" si="9"/>
        <v>1894131.0289613691</v>
      </c>
      <c r="C117" s="5">
        <f t="shared" si="5"/>
        <v>201823.77648792093</v>
      </c>
      <c r="D117">
        <f t="shared" si="6"/>
        <v>75765.241158454766</v>
      </c>
      <c r="E117" s="5">
        <f t="shared" si="7"/>
        <v>126058.53532946616</v>
      </c>
      <c r="F117" s="5">
        <f t="shared" si="8"/>
        <v>1768072.4936319028</v>
      </c>
    </row>
    <row r="118" spans="1:6" x14ac:dyDescent="0.25">
      <c r="A118">
        <v>110</v>
      </c>
      <c r="B118" s="5">
        <f t="shared" si="9"/>
        <v>1768072.4936319028</v>
      </c>
      <c r="C118" s="5">
        <f t="shared" si="5"/>
        <v>201823.77648792093</v>
      </c>
      <c r="D118">
        <f t="shared" si="6"/>
        <v>70722.89974527611</v>
      </c>
      <c r="E118" s="5">
        <f t="shared" si="7"/>
        <v>131100.87674264482</v>
      </c>
      <c r="F118" s="5">
        <f t="shared" si="8"/>
        <v>1636971.6168892579</v>
      </c>
    </row>
    <row r="119" spans="1:6" x14ac:dyDescent="0.25">
      <c r="A119">
        <v>111</v>
      </c>
      <c r="B119" s="5">
        <f t="shared" si="9"/>
        <v>1636971.6168892579</v>
      </c>
      <c r="C119" s="5">
        <f t="shared" si="5"/>
        <v>201823.77648792093</v>
      </c>
      <c r="D119">
        <f t="shared" si="6"/>
        <v>65478.864675570316</v>
      </c>
      <c r="E119" s="5">
        <f t="shared" si="7"/>
        <v>136344.91181235062</v>
      </c>
      <c r="F119" s="5">
        <f t="shared" si="8"/>
        <v>1500626.7050769073</v>
      </c>
    </row>
    <row r="120" spans="1:6" x14ac:dyDescent="0.25">
      <c r="A120">
        <v>112</v>
      </c>
      <c r="B120" s="5">
        <f t="shared" si="9"/>
        <v>1500626.7050769073</v>
      </c>
      <c r="C120" s="5">
        <f t="shared" si="5"/>
        <v>201823.77648792093</v>
      </c>
      <c r="D120">
        <f t="shared" si="6"/>
        <v>60025.068203076291</v>
      </c>
      <c r="E120" s="5">
        <f t="shared" si="7"/>
        <v>141798.70828484464</v>
      </c>
      <c r="F120" s="5">
        <f t="shared" si="8"/>
        <v>1358827.9967920627</v>
      </c>
    </row>
    <row r="121" spans="1:6" x14ac:dyDescent="0.25">
      <c r="A121">
        <v>113</v>
      </c>
      <c r="B121" s="5">
        <f t="shared" si="9"/>
        <v>1358827.9967920627</v>
      </c>
      <c r="C121" s="5">
        <f t="shared" si="5"/>
        <v>201823.77648792093</v>
      </c>
      <c r="D121">
        <f t="shared" si="6"/>
        <v>54353.119871682509</v>
      </c>
      <c r="E121" s="5">
        <f t="shared" si="7"/>
        <v>147470.65661623841</v>
      </c>
      <c r="F121" s="5">
        <f t="shared" si="8"/>
        <v>1211357.3401758242</v>
      </c>
    </row>
    <row r="122" spans="1:6" x14ac:dyDescent="0.25">
      <c r="A122">
        <v>114</v>
      </c>
      <c r="B122" s="5">
        <f t="shared" si="9"/>
        <v>1211357.3401758242</v>
      </c>
      <c r="C122" s="5">
        <f t="shared" si="5"/>
        <v>201823.77648792093</v>
      </c>
      <c r="D122">
        <f t="shared" si="6"/>
        <v>48454.293607032967</v>
      </c>
      <c r="E122" s="5">
        <f t="shared" si="7"/>
        <v>153369.48288088795</v>
      </c>
      <c r="F122" s="5">
        <f t="shared" si="8"/>
        <v>1057987.8572949362</v>
      </c>
    </row>
    <row r="123" spans="1:6" x14ac:dyDescent="0.25">
      <c r="A123">
        <v>115</v>
      </c>
      <c r="B123" s="5">
        <f t="shared" si="9"/>
        <v>1057987.8572949362</v>
      </c>
      <c r="C123" s="5">
        <f t="shared" si="5"/>
        <v>201823.77648792093</v>
      </c>
      <c r="D123">
        <f t="shared" si="6"/>
        <v>42319.514291797452</v>
      </c>
      <c r="E123" s="5">
        <f t="shared" si="7"/>
        <v>159504.26219612348</v>
      </c>
      <c r="F123" s="5">
        <f t="shared" si="8"/>
        <v>898483.59509881272</v>
      </c>
    </row>
    <row r="124" spans="1:6" x14ac:dyDescent="0.25">
      <c r="A124">
        <v>116</v>
      </c>
      <c r="B124" s="5">
        <f t="shared" si="9"/>
        <v>898483.59509881272</v>
      </c>
      <c r="C124" s="5">
        <f t="shared" si="5"/>
        <v>201823.77648792093</v>
      </c>
      <c r="D124">
        <f t="shared" si="6"/>
        <v>35939.343803952506</v>
      </c>
      <c r="E124" s="5">
        <f t="shared" si="7"/>
        <v>165884.43268396842</v>
      </c>
      <c r="F124" s="5">
        <f t="shared" si="8"/>
        <v>732599.16241484426</v>
      </c>
    </row>
    <row r="125" spans="1:6" x14ac:dyDescent="0.25">
      <c r="A125">
        <v>117</v>
      </c>
      <c r="B125" s="5">
        <f t="shared" si="9"/>
        <v>732599.16241484426</v>
      </c>
      <c r="C125" s="5">
        <f t="shared" si="5"/>
        <v>201823.77648792093</v>
      </c>
      <c r="D125">
        <f t="shared" si="6"/>
        <v>29303.96649659377</v>
      </c>
      <c r="E125" s="5">
        <f t="shared" si="7"/>
        <v>172519.80999132717</v>
      </c>
      <c r="F125" s="5">
        <f t="shared" si="8"/>
        <v>560079.35242351703</v>
      </c>
    </row>
    <row r="126" spans="1:6" x14ac:dyDescent="0.25">
      <c r="A126">
        <v>118</v>
      </c>
      <c r="B126" s="5">
        <f t="shared" si="9"/>
        <v>560079.35242351703</v>
      </c>
      <c r="C126" s="5">
        <f t="shared" si="5"/>
        <v>201823.77648792093</v>
      </c>
      <c r="D126">
        <f t="shared" si="6"/>
        <v>22403.174096940682</v>
      </c>
      <c r="E126" s="5">
        <f t="shared" si="7"/>
        <v>179420.60239098023</v>
      </c>
      <c r="F126" s="5">
        <f t="shared" si="8"/>
        <v>380658.7500325368</v>
      </c>
    </row>
    <row r="127" spans="1:6" x14ac:dyDescent="0.25">
      <c r="A127">
        <v>119</v>
      </c>
      <c r="B127" s="5">
        <f t="shared" si="9"/>
        <v>380658.7500325368</v>
      </c>
      <c r="C127" s="5">
        <f t="shared" si="5"/>
        <v>201823.77648792093</v>
      </c>
      <c r="D127">
        <f t="shared" si="6"/>
        <v>15226.350001301473</v>
      </c>
      <c r="E127" s="5">
        <f t="shared" si="7"/>
        <v>186597.42648661946</v>
      </c>
      <c r="F127" s="5">
        <f t="shared" si="8"/>
        <v>194061.32354591734</v>
      </c>
    </row>
    <row r="128" spans="1:6" x14ac:dyDescent="0.25">
      <c r="A128">
        <v>120</v>
      </c>
      <c r="B128" s="5">
        <f t="shared" si="9"/>
        <v>194061.32354591734</v>
      </c>
      <c r="C128" s="5">
        <f t="shared" si="5"/>
        <v>201823.77648792093</v>
      </c>
      <c r="D128">
        <f t="shared" si="6"/>
        <v>7762.4529418366938</v>
      </c>
      <c r="E128" s="5">
        <f t="shared" si="7"/>
        <v>194061.32354608423</v>
      </c>
      <c r="F128" s="5">
        <f t="shared" si="8"/>
        <v>-1.6688136383891106E-7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28" zoomScale="160" zoomScaleNormal="160" workbookViewId="0">
      <selection activeCell="E39" sqref="E39"/>
    </sheetView>
  </sheetViews>
  <sheetFormatPr defaultRowHeight="15" x14ac:dyDescent="0.25"/>
  <cols>
    <col min="2" max="2" width="17.140625" customWidth="1"/>
    <col min="3" max="3" width="12.85546875" bestFit="1" customWidth="1"/>
    <col min="5" max="5" width="12.140625" bestFit="1" customWidth="1"/>
    <col min="6" max="6" width="18" bestFit="1" customWidth="1"/>
  </cols>
  <sheetData>
    <row r="1" spans="1:6" x14ac:dyDescent="0.25">
      <c r="B1" t="s">
        <v>0</v>
      </c>
      <c r="C1">
        <v>5000000</v>
      </c>
    </row>
    <row r="2" spans="1:6" x14ac:dyDescent="0.25">
      <c r="B2" t="s">
        <v>3</v>
      </c>
      <c r="C2" s="4">
        <v>0.16</v>
      </c>
    </row>
    <row r="3" spans="1:6" x14ac:dyDescent="0.25">
      <c r="B3" t="s">
        <v>1</v>
      </c>
      <c r="C3">
        <v>30</v>
      </c>
    </row>
    <row r="4" spans="1:6" x14ac:dyDescent="0.25">
      <c r="B4" t="s">
        <v>22</v>
      </c>
      <c r="C4" s="5">
        <f>PMT(C2,C3,C1)</f>
        <v>-809428.41674196196</v>
      </c>
    </row>
    <row r="6" spans="1:6" x14ac:dyDescent="0.25">
      <c r="A6" t="s">
        <v>40</v>
      </c>
      <c r="B6" s="7" t="s">
        <v>26</v>
      </c>
      <c r="C6" s="7" t="s">
        <v>22</v>
      </c>
      <c r="D6" s="7" t="s">
        <v>27</v>
      </c>
      <c r="E6" s="7" t="s">
        <v>28</v>
      </c>
      <c r="F6" s="7" t="s">
        <v>29</v>
      </c>
    </row>
    <row r="7" spans="1:6" x14ac:dyDescent="0.25">
      <c r="A7">
        <v>1</v>
      </c>
      <c r="B7">
        <v>5000000</v>
      </c>
      <c r="C7" s="5">
        <f>-$C$4</f>
        <v>809428.41674196196</v>
      </c>
      <c r="D7">
        <f>B7*$C$2</f>
        <v>800000</v>
      </c>
      <c r="E7" s="5">
        <f>C7-D7</f>
        <v>9428.4167419619625</v>
      </c>
      <c r="F7" s="5">
        <f>B7-E7</f>
        <v>4990571.5832580384</v>
      </c>
    </row>
    <row r="8" spans="1:6" x14ac:dyDescent="0.25">
      <c r="A8">
        <v>2</v>
      </c>
      <c r="B8" s="5">
        <f>F7</f>
        <v>4990571.5832580384</v>
      </c>
      <c r="C8" s="5">
        <f t="shared" ref="C8:C36" si="0">-$C$4</f>
        <v>809428.41674196196</v>
      </c>
      <c r="D8">
        <f t="shared" ref="D8:D36" si="1">B8*$C$2</f>
        <v>798491.45332128613</v>
      </c>
      <c r="E8" s="5">
        <f t="shared" ref="E8:E36" si="2">C8-D8</f>
        <v>10936.963420675835</v>
      </c>
      <c r="F8" s="5">
        <f t="shared" ref="F8:F36" si="3">B8-E8</f>
        <v>4979634.6198373623</v>
      </c>
    </row>
    <row r="9" spans="1:6" x14ac:dyDescent="0.25">
      <c r="A9">
        <v>3</v>
      </c>
      <c r="B9" s="5">
        <f t="shared" ref="B9:B36" si="4">F8</f>
        <v>4979634.6198373623</v>
      </c>
      <c r="C9" s="5">
        <f t="shared" si="0"/>
        <v>809428.41674196196</v>
      </c>
      <c r="D9">
        <f t="shared" si="1"/>
        <v>796741.53917397803</v>
      </c>
      <c r="E9" s="5">
        <f t="shared" si="2"/>
        <v>12686.877567983931</v>
      </c>
      <c r="F9" s="5">
        <f t="shared" si="3"/>
        <v>4966947.7422693782</v>
      </c>
    </row>
    <row r="10" spans="1:6" x14ac:dyDescent="0.25">
      <c r="A10">
        <v>4</v>
      </c>
      <c r="B10" s="5">
        <f t="shared" si="4"/>
        <v>4966947.7422693782</v>
      </c>
      <c r="C10" s="5">
        <f t="shared" si="0"/>
        <v>809428.41674196196</v>
      </c>
      <c r="D10">
        <f t="shared" si="1"/>
        <v>794711.63876310049</v>
      </c>
      <c r="E10" s="5">
        <f t="shared" si="2"/>
        <v>14716.777978861472</v>
      </c>
      <c r="F10" s="5">
        <f t="shared" si="3"/>
        <v>4952230.9642905165</v>
      </c>
    </row>
    <row r="11" spans="1:6" x14ac:dyDescent="0.25">
      <c r="A11">
        <v>5</v>
      </c>
      <c r="B11" s="5">
        <f t="shared" si="4"/>
        <v>4952230.9642905165</v>
      </c>
      <c r="C11" s="5">
        <f t="shared" si="0"/>
        <v>809428.41674196196</v>
      </c>
      <c r="D11">
        <f t="shared" si="1"/>
        <v>792356.95428648265</v>
      </c>
      <c r="E11" s="5">
        <f t="shared" si="2"/>
        <v>17071.462455479312</v>
      </c>
      <c r="F11" s="5">
        <f t="shared" si="3"/>
        <v>4935159.501835037</v>
      </c>
    </row>
    <row r="12" spans="1:6" x14ac:dyDescent="0.25">
      <c r="A12">
        <v>6</v>
      </c>
      <c r="B12" s="5">
        <f t="shared" si="4"/>
        <v>4935159.501835037</v>
      </c>
      <c r="C12" s="5">
        <f t="shared" si="0"/>
        <v>809428.41674196196</v>
      </c>
      <c r="D12">
        <f t="shared" si="1"/>
        <v>789625.52029360598</v>
      </c>
      <c r="E12" s="5">
        <f t="shared" si="2"/>
        <v>19802.896448355983</v>
      </c>
      <c r="F12" s="5">
        <f t="shared" si="3"/>
        <v>4915356.6053866809</v>
      </c>
    </row>
    <row r="13" spans="1:6" x14ac:dyDescent="0.25">
      <c r="A13">
        <v>7</v>
      </c>
      <c r="B13" s="5">
        <f t="shared" si="4"/>
        <v>4915356.6053866809</v>
      </c>
      <c r="C13" s="5">
        <f t="shared" si="0"/>
        <v>809428.41674196196</v>
      </c>
      <c r="D13">
        <f t="shared" si="1"/>
        <v>786457.05686186894</v>
      </c>
      <c r="E13" s="5">
        <f t="shared" si="2"/>
        <v>22971.359880093019</v>
      </c>
      <c r="F13" s="5">
        <f t="shared" si="3"/>
        <v>4892385.2455065884</v>
      </c>
    </row>
    <row r="14" spans="1:6" x14ac:dyDescent="0.25">
      <c r="A14">
        <v>8</v>
      </c>
      <c r="B14" s="5">
        <f t="shared" si="4"/>
        <v>4892385.2455065884</v>
      </c>
      <c r="C14" s="5">
        <f t="shared" si="0"/>
        <v>809428.41674196196</v>
      </c>
      <c r="D14">
        <f t="shared" si="1"/>
        <v>782781.63928105414</v>
      </c>
      <c r="E14" s="5">
        <f t="shared" si="2"/>
        <v>26646.777460907819</v>
      </c>
      <c r="F14" s="5">
        <f t="shared" si="3"/>
        <v>4865738.4680456808</v>
      </c>
    </row>
    <row r="15" spans="1:6" x14ac:dyDescent="0.25">
      <c r="A15">
        <v>9</v>
      </c>
      <c r="B15" s="5">
        <f t="shared" si="4"/>
        <v>4865738.4680456808</v>
      </c>
      <c r="C15" s="5">
        <f t="shared" si="0"/>
        <v>809428.41674196196</v>
      </c>
      <c r="D15">
        <f t="shared" si="1"/>
        <v>778518.15488730895</v>
      </c>
      <c r="E15" s="5">
        <f t="shared" si="2"/>
        <v>30910.261854653014</v>
      </c>
      <c r="F15" s="5">
        <f t="shared" si="3"/>
        <v>4834828.2061910275</v>
      </c>
    </row>
    <row r="16" spans="1:6" x14ac:dyDescent="0.25">
      <c r="A16">
        <v>10</v>
      </c>
      <c r="B16" s="5">
        <f t="shared" si="4"/>
        <v>4834828.2061910275</v>
      </c>
      <c r="C16" s="5">
        <f t="shared" si="0"/>
        <v>809428.41674196196</v>
      </c>
      <c r="D16">
        <f t="shared" si="1"/>
        <v>773572.51299056446</v>
      </c>
      <c r="E16" s="5">
        <f t="shared" si="2"/>
        <v>35855.903751397505</v>
      </c>
      <c r="F16" s="5">
        <f t="shared" si="3"/>
        <v>4798972.30243963</v>
      </c>
    </row>
    <row r="17" spans="1:6" x14ac:dyDescent="0.25">
      <c r="A17">
        <v>11</v>
      </c>
      <c r="B17" s="5">
        <f t="shared" si="4"/>
        <v>4798972.30243963</v>
      </c>
      <c r="C17" s="5">
        <f t="shared" si="0"/>
        <v>809428.41674196196</v>
      </c>
      <c r="D17">
        <f t="shared" si="1"/>
        <v>767835.56839034078</v>
      </c>
      <c r="E17" s="5">
        <f t="shared" si="2"/>
        <v>41592.848351621185</v>
      </c>
      <c r="F17" s="5">
        <f t="shared" si="3"/>
        <v>4757379.454088009</v>
      </c>
    </row>
    <row r="18" spans="1:6" x14ac:dyDescent="0.25">
      <c r="A18">
        <v>12</v>
      </c>
      <c r="B18" s="5">
        <f t="shared" si="4"/>
        <v>4757379.454088009</v>
      </c>
      <c r="C18" s="5">
        <f t="shared" si="0"/>
        <v>809428.41674196196</v>
      </c>
      <c r="D18">
        <f t="shared" si="1"/>
        <v>761180.71265408141</v>
      </c>
      <c r="E18" s="5">
        <f t="shared" si="2"/>
        <v>48247.704087880556</v>
      </c>
      <c r="F18" s="5">
        <f t="shared" si="3"/>
        <v>4709131.7500001285</v>
      </c>
    </row>
    <row r="19" spans="1:6" x14ac:dyDescent="0.25">
      <c r="A19">
        <v>13</v>
      </c>
      <c r="B19" s="5">
        <f t="shared" si="4"/>
        <v>4709131.7500001285</v>
      </c>
      <c r="C19" s="5">
        <f t="shared" si="0"/>
        <v>809428.41674196196</v>
      </c>
      <c r="D19">
        <f t="shared" si="1"/>
        <v>753461.08000002056</v>
      </c>
      <c r="E19" s="5">
        <f t="shared" si="2"/>
        <v>55967.336741941399</v>
      </c>
      <c r="F19" s="5">
        <f t="shared" si="3"/>
        <v>4653164.4132581875</v>
      </c>
    </row>
    <row r="20" spans="1:6" x14ac:dyDescent="0.25">
      <c r="A20">
        <v>14</v>
      </c>
      <c r="B20" s="5">
        <f t="shared" si="4"/>
        <v>4653164.4132581875</v>
      </c>
      <c r="C20" s="5">
        <f t="shared" si="0"/>
        <v>809428.41674196196</v>
      </c>
      <c r="D20">
        <f t="shared" si="1"/>
        <v>744506.30612130999</v>
      </c>
      <c r="E20" s="5">
        <f t="shared" si="2"/>
        <v>64922.110620651976</v>
      </c>
      <c r="F20" s="5">
        <f t="shared" si="3"/>
        <v>4588242.3026375351</v>
      </c>
    </row>
    <row r="21" spans="1:6" x14ac:dyDescent="0.25">
      <c r="A21">
        <v>15</v>
      </c>
      <c r="B21" s="5">
        <f t="shared" si="4"/>
        <v>4588242.3026375351</v>
      </c>
      <c r="C21" s="5">
        <f t="shared" si="0"/>
        <v>809428.41674196196</v>
      </c>
      <c r="D21">
        <f t="shared" si="1"/>
        <v>734118.76842200558</v>
      </c>
      <c r="E21" s="5">
        <f t="shared" si="2"/>
        <v>75309.648319956381</v>
      </c>
      <c r="F21" s="5">
        <f t="shared" si="3"/>
        <v>4512932.6543175783</v>
      </c>
    </row>
    <row r="22" spans="1:6" x14ac:dyDescent="0.25">
      <c r="A22">
        <v>16</v>
      </c>
      <c r="B22" s="5">
        <f t="shared" si="4"/>
        <v>4512932.6543175783</v>
      </c>
      <c r="C22" s="5">
        <f t="shared" si="0"/>
        <v>809428.41674196196</v>
      </c>
      <c r="D22">
        <f t="shared" si="1"/>
        <v>722069.22469081252</v>
      </c>
      <c r="E22" s="5">
        <f t="shared" si="2"/>
        <v>87359.192051149439</v>
      </c>
      <c r="F22" s="5">
        <f t="shared" si="3"/>
        <v>4425573.4622664284</v>
      </c>
    </row>
    <row r="23" spans="1:6" x14ac:dyDescent="0.25">
      <c r="A23">
        <v>17</v>
      </c>
      <c r="B23" s="5">
        <f t="shared" si="4"/>
        <v>4425573.4622664284</v>
      </c>
      <c r="C23" s="5">
        <f t="shared" si="0"/>
        <v>809428.41674196196</v>
      </c>
      <c r="D23">
        <f t="shared" si="1"/>
        <v>708091.75396262854</v>
      </c>
      <c r="E23" s="5">
        <f t="shared" si="2"/>
        <v>101336.66277933342</v>
      </c>
      <c r="F23" s="5">
        <f t="shared" si="3"/>
        <v>4324236.7994870953</v>
      </c>
    </row>
    <row r="24" spans="1:6" x14ac:dyDescent="0.25">
      <c r="A24">
        <v>18</v>
      </c>
      <c r="B24" s="5">
        <f t="shared" si="4"/>
        <v>4324236.7994870953</v>
      </c>
      <c r="C24" s="5">
        <f t="shared" si="0"/>
        <v>809428.41674196196</v>
      </c>
      <c r="D24">
        <f t="shared" si="1"/>
        <v>691877.88791793527</v>
      </c>
      <c r="E24" s="5">
        <f t="shared" si="2"/>
        <v>117550.5288240267</v>
      </c>
      <c r="F24" s="5">
        <f t="shared" si="3"/>
        <v>4206686.2706630686</v>
      </c>
    </row>
    <row r="25" spans="1:6" x14ac:dyDescent="0.25">
      <c r="A25">
        <v>19</v>
      </c>
      <c r="B25" s="5">
        <f t="shared" si="4"/>
        <v>4206686.2706630686</v>
      </c>
      <c r="C25" s="5">
        <f t="shared" si="0"/>
        <v>809428.41674196196</v>
      </c>
      <c r="D25">
        <f t="shared" si="1"/>
        <v>673069.80330609099</v>
      </c>
      <c r="E25" s="5">
        <f t="shared" si="2"/>
        <v>136358.61343587097</v>
      </c>
      <c r="F25" s="5">
        <f t="shared" si="3"/>
        <v>4070327.6572271977</v>
      </c>
    </row>
    <row r="26" spans="1:6" x14ac:dyDescent="0.25">
      <c r="A26">
        <v>20</v>
      </c>
      <c r="B26" s="5">
        <f t="shared" si="4"/>
        <v>4070327.6572271977</v>
      </c>
      <c r="C26" s="5">
        <f t="shared" si="0"/>
        <v>809428.41674196196</v>
      </c>
      <c r="D26">
        <f t="shared" si="1"/>
        <v>651252.42515635164</v>
      </c>
      <c r="E26" s="5">
        <f t="shared" si="2"/>
        <v>158175.99158561032</v>
      </c>
      <c r="F26" s="5">
        <f t="shared" si="3"/>
        <v>3912151.6656415872</v>
      </c>
    </row>
    <row r="27" spans="1:6" x14ac:dyDescent="0.25">
      <c r="A27">
        <v>21</v>
      </c>
      <c r="B27" s="5">
        <f t="shared" si="4"/>
        <v>3912151.6656415872</v>
      </c>
      <c r="C27" s="5">
        <f t="shared" si="0"/>
        <v>809428.41674196196</v>
      </c>
      <c r="D27">
        <f t="shared" si="1"/>
        <v>625944.26650265395</v>
      </c>
      <c r="E27" s="5">
        <f t="shared" si="2"/>
        <v>183484.15023930802</v>
      </c>
      <c r="F27" s="5">
        <f t="shared" si="3"/>
        <v>3728667.5154022793</v>
      </c>
    </row>
    <row r="28" spans="1:6" x14ac:dyDescent="0.25">
      <c r="A28">
        <v>22</v>
      </c>
      <c r="B28" s="5">
        <f t="shared" si="4"/>
        <v>3728667.5154022793</v>
      </c>
      <c r="C28" s="5">
        <f t="shared" si="0"/>
        <v>809428.41674196196</v>
      </c>
      <c r="D28">
        <f t="shared" si="1"/>
        <v>596586.80246436468</v>
      </c>
      <c r="E28" s="5">
        <f t="shared" si="2"/>
        <v>212841.61427759728</v>
      </c>
      <c r="F28" s="5">
        <f t="shared" si="3"/>
        <v>3515825.9011246823</v>
      </c>
    </row>
    <row r="29" spans="1:6" x14ac:dyDescent="0.25">
      <c r="A29">
        <v>23</v>
      </c>
      <c r="B29" s="5">
        <f t="shared" si="4"/>
        <v>3515825.9011246823</v>
      </c>
      <c r="C29" s="5">
        <f t="shared" si="0"/>
        <v>809428.41674196196</v>
      </c>
      <c r="D29">
        <f t="shared" si="1"/>
        <v>562532.14417994919</v>
      </c>
      <c r="E29" s="5">
        <f t="shared" si="2"/>
        <v>246896.27256201277</v>
      </c>
      <c r="F29" s="5">
        <f t="shared" si="3"/>
        <v>3268929.6285626693</v>
      </c>
    </row>
    <row r="30" spans="1:6" x14ac:dyDescent="0.25">
      <c r="A30">
        <v>24</v>
      </c>
      <c r="B30" s="5">
        <f t="shared" si="4"/>
        <v>3268929.6285626693</v>
      </c>
      <c r="C30" s="5">
        <f t="shared" si="0"/>
        <v>809428.41674196196</v>
      </c>
      <c r="D30">
        <f t="shared" si="1"/>
        <v>523028.74057002709</v>
      </c>
      <c r="E30" s="5">
        <f t="shared" si="2"/>
        <v>286399.67617193487</v>
      </c>
      <c r="F30" s="5">
        <f t="shared" si="3"/>
        <v>2982529.9523907346</v>
      </c>
    </row>
    <row r="31" spans="1:6" x14ac:dyDescent="0.25">
      <c r="A31">
        <v>25</v>
      </c>
      <c r="B31" s="5">
        <f t="shared" si="4"/>
        <v>2982529.9523907346</v>
      </c>
      <c r="C31" s="5">
        <f t="shared" si="0"/>
        <v>809428.41674196196</v>
      </c>
      <c r="D31">
        <f t="shared" si="1"/>
        <v>477204.79238251754</v>
      </c>
      <c r="E31" s="5">
        <f t="shared" si="2"/>
        <v>332223.62435944442</v>
      </c>
      <c r="F31" s="5">
        <f t="shared" si="3"/>
        <v>2650306.3280312903</v>
      </c>
    </row>
    <row r="32" spans="1:6" x14ac:dyDescent="0.25">
      <c r="A32">
        <v>26</v>
      </c>
      <c r="B32" s="5">
        <f t="shared" si="4"/>
        <v>2650306.3280312903</v>
      </c>
      <c r="C32" s="5">
        <f t="shared" si="0"/>
        <v>809428.41674196196</v>
      </c>
      <c r="D32">
        <f t="shared" si="1"/>
        <v>424049.01248500647</v>
      </c>
      <c r="E32" s="5">
        <f t="shared" si="2"/>
        <v>385379.40425695549</v>
      </c>
      <c r="F32" s="5">
        <f t="shared" si="3"/>
        <v>2264926.9237743346</v>
      </c>
    </row>
    <row r="33" spans="1:6" x14ac:dyDescent="0.25">
      <c r="A33">
        <v>27</v>
      </c>
      <c r="B33" s="5">
        <f t="shared" si="4"/>
        <v>2264926.9237743346</v>
      </c>
      <c r="C33" s="5">
        <f t="shared" si="0"/>
        <v>809428.41674196196</v>
      </c>
      <c r="D33">
        <f t="shared" si="1"/>
        <v>362388.30780389352</v>
      </c>
      <c r="E33" s="5">
        <f t="shared" si="2"/>
        <v>447040.10893806844</v>
      </c>
      <c r="F33" s="5">
        <f t="shared" si="3"/>
        <v>1817886.8148362662</v>
      </c>
    </row>
    <row r="34" spans="1:6" x14ac:dyDescent="0.25">
      <c r="A34">
        <v>28</v>
      </c>
      <c r="B34" s="5">
        <f t="shared" si="4"/>
        <v>1817886.8148362662</v>
      </c>
      <c r="C34" s="5">
        <f t="shared" si="0"/>
        <v>809428.41674196196</v>
      </c>
      <c r="D34">
        <f t="shared" si="1"/>
        <v>290861.89037380263</v>
      </c>
      <c r="E34" s="5">
        <f t="shared" si="2"/>
        <v>518566.52636815934</v>
      </c>
      <c r="F34" s="5">
        <f t="shared" si="3"/>
        <v>1299320.2884681069</v>
      </c>
    </row>
    <row r="35" spans="1:6" x14ac:dyDescent="0.25">
      <c r="A35">
        <v>29</v>
      </c>
      <c r="B35" s="5">
        <f t="shared" si="4"/>
        <v>1299320.2884681069</v>
      </c>
      <c r="C35" s="5">
        <f t="shared" si="0"/>
        <v>809428.41674196196</v>
      </c>
      <c r="D35">
        <f t="shared" si="1"/>
        <v>207891.24615489712</v>
      </c>
      <c r="E35" s="5">
        <f t="shared" si="2"/>
        <v>601537.17058706481</v>
      </c>
      <c r="F35" s="5">
        <f t="shared" si="3"/>
        <v>697783.11788104207</v>
      </c>
    </row>
    <row r="36" spans="1:6" x14ac:dyDescent="0.25">
      <c r="A36">
        <v>30</v>
      </c>
      <c r="B36" s="5">
        <f t="shared" si="4"/>
        <v>697783.11788104207</v>
      </c>
      <c r="C36" s="5">
        <f t="shared" si="0"/>
        <v>809428.41674196196</v>
      </c>
      <c r="D36">
        <f t="shared" si="1"/>
        <v>111645.29886096674</v>
      </c>
      <c r="E36" s="5">
        <f t="shared" si="2"/>
        <v>697783.11788099527</v>
      </c>
      <c r="F36" s="5">
        <f t="shared" si="3"/>
        <v>4.6798959374427795E-8</v>
      </c>
    </row>
    <row r="37" spans="1:6" x14ac:dyDescent="0.25">
      <c r="B37" s="5"/>
      <c r="C37" s="5"/>
      <c r="E37" s="5"/>
      <c r="F37" s="5"/>
    </row>
    <row r="38" spans="1:6" x14ac:dyDescent="0.25">
      <c r="B38" s="5"/>
      <c r="C38" s="5"/>
      <c r="E38" s="5"/>
      <c r="F38" s="5"/>
    </row>
    <row r="39" spans="1:6" x14ac:dyDescent="0.25">
      <c r="B39" s="5"/>
      <c r="C39" s="5"/>
      <c r="E39" s="5"/>
      <c r="F39" s="5"/>
    </row>
    <row r="40" spans="1:6" x14ac:dyDescent="0.25">
      <c r="B40" s="5"/>
      <c r="C40" s="5"/>
      <c r="E40" s="5"/>
      <c r="F40" s="5"/>
    </row>
    <row r="41" spans="1:6" x14ac:dyDescent="0.25">
      <c r="B41" s="5"/>
      <c r="C41" s="5"/>
      <c r="E41" s="5"/>
      <c r="F41" s="5"/>
    </row>
    <row r="42" spans="1:6" x14ac:dyDescent="0.25">
      <c r="B42" s="5"/>
      <c r="C42" s="5"/>
      <c r="E42" s="5"/>
      <c r="F42" s="5"/>
    </row>
    <row r="43" spans="1:6" x14ac:dyDescent="0.25">
      <c r="B43" s="5"/>
      <c r="C43" s="5"/>
      <c r="E43" s="5"/>
      <c r="F43" s="5"/>
    </row>
    <row r="44" spans="1:6" x14ac:dyDescent="0.25">
      <c r="B44" s="5"/>
      <c r="C44" s="5"/>
      <c r="E44" s="5"/>
      <c r="F44" s="5"/>
    </row>
    <row r="45" spans="1:6" x14ac:dyDescent="0.25">
      <c r="B45" s="5"/>
      <c r="C45" s="5"/>
      <c r="E45" s="5"/>
      <c r="F45" s="5"/>
    </row>
    <row r="46" spans="1:6" x14ac:dyDescent="0.25">
      <c r="B46" s="5"/>
      <c r="C46" s="5"/>
      <c r="E46" s="5"/>
      <c r="F46" s="5"/>
    </row>
    <row r="47" spans="1:6" x14ac:dyDescent="0.25">
      <c r="B47" s="5"/>
      <c r="C47" s="5"/>
      <c r="E47" s="5"/>
      <c r="F47" s="5"/>
    </row>
    <row r="48" spans="1:6" x14ac:dyDescent="0.25">
      <c r="B48" s="5"/>
      <c r="C48" s="5"/>
      <c r="E48" s="5"/>
      <c r="F48" s="5"/>
    </row>
    <row r="49" spans="2:6" x14ac:dyDescent="0.25">
      <c r="B49" s="5"/>
      <c r="C49" s="5"/>
      <c r="E49" s="5"/>
      <c r="F49" s="5"/>
    </row>
    <row r="50" spans="2:6" x14ac:dyDescent="0.25">
      <c r="B50" s="5"/>
      <c r="C50" s="5"/>
      <c r="E50" s="5"/>
      <c r="F50" s="5"/>
    </row>
    <row r="51" spans="2:6" x14ac:dyDescent="0.25">
      <c r="B51" s="5"/>
      <c r="C51" s="5"/>
      <c r="E51" s="5"/>
      <c r="F51" s="5"/>
    </row>
    <row r="52" spans="2:6" x14ac:dyDescent="0.25">
      <c r="B52" s="5"/>
      <c r="C52" s="5"/>
      <c r="E52" s="5"/>
      <c r="F52" s="5"/>
    </row>
    <row r="53" spans="2:6" x14ac:dyDescent="0.25">
      <c r="B53" s="5"/>
      <c r="C53" s="5"/>
      <c r="E53" s="5"/>
      <c r="F53" s="5"/>
    </row>
    <row r="54" spans="2:6" x14ac:dyDescent="0.25">
      <c r="B54" s="5"/>
      <c r="C54" s="5"/>
      <c r="E54" s="5"/>
      <c r="F54" s="5"/>
    </row>
    <row r="55" spans="2:6" x14ac:dyDescent="0.25">
      <c r="B55" s="5"/>
      <c r="C55" s="5"/>
      <c r="E55" s="5"/>
      <c r="F55" s="5"/>
    </row>
    <row r="56" spans="2:6" x14ac:dyDescent="0.25">
      <c r="B56" s="5"/>
      <c r="C56" s="5"/>
      <c r="E56" s="5"/>
      <c r="F56" s="5"/>
    </row>
    <row r="57" spans="2:6" x14ac:dyDescent="0.25">
      <c r="B57" s="5"/>
      <c r="C57" s="5"/>
      <c r="E57" s="5"/>
      <c r="F57" s="5"/>
    </row>
    <row r="58" spans="2:6" x14ac:dyDescent="0.25">
      <c r="B58" s="5"/>
      <c r="C58" s="5"/>
      <c r="E58" s="5"/>
      <c r="F58" s="5"/>
    </row>
    <row r="59" spans="2:6" x14ac:dyDescent="0.25">
      <c r="B59" s="5"/>
      <c r="C59" s="5"/>
      <c r="E59" s="5"/>
      <c r="F59" s="5"/>
    </row>
    <row r="60" spans="2:6" x14ac:dyDescent="0.25">
      <c r="B60" s="5"/>
      <c r="C60" s="5"/>
      <c r="E60" s="5"/>
      <c r="F60" s="5"/>
    </row>
    <row r="61" spans="2:6" x14ac:dyDescent="0.25">
      <c r="B61" s="5"/>
      <c r="C61" s="5"/>
      <c r="E61" s="5"/>
      <c r="F61" s="5"/>
    </row>
    <row r="62" spans="2:6" x14ac:dyDescent="0.25">
      <c r="B62" s="5"/>
      <c r="C62" s="5"/>
      <c r="E62" s="5"/>
      <c r="F62" s="5"/>
    </row>
    <row r="63" spans="2:6" x14ac:dyDescent="0.25">
      <c r="B63" s="5"/>
      <c r="C63" s="5"/>
      <c r="E63" s="5"/>
      <c r="F63" s="5"/>
    </row>
    <row r="64" spans="2:6" x14ac:dyDescent="0.25">
      <c r="B64" s="5"/>
      <c r="C64" s="5"/>
      <c r="E64" s="5"/>
      <c r="F64" s="5"/>
    </row>
    <row r="65" spans="2:6" x14ac:dyDescent="0.25">
      <c r="B65" s="5"/>
      <c r="C65" s="5"/>
      <c r="E65" s="5"/>
      <c r="F65" s="5"/>
    </row>
    <row r="66" spans="2:6" x14ac:dyDescent="0.25">
      <c r="B66" s="5"/>
      <c r="C66" s="5"/>
      <c r="E66" s="5"/>
      <c r="F66" s="5"/>
    </row>
    <row r="67" spans="2:6" x14ac:dyDescent="0.25">
      <c r="B67" s="5"/>
      <c r="C67" s="5"/>
      <c r="E67" s="5"/>
      <c r="F67" s="5"/>
    </row>
    <row r="68" spans="2:6" x14ac:dyDescent="0.25">
      <c r="B68" s="5"/>
      <c r="C68" s="5"/>
      <c r="E68" s="5"/>
      <c r="F68" s="5"/>
    </row>
    <row r="69" spans="2:6" x14ac:dyDescent="0.25">
      <c r="B69" s="5"/>
      <c r="C69" s="5"/>
      <c r="E69" s="5"/>
      <c r="F69" s="5"/>
    </row>
    <row r="70" spans="2:6" x14ac:dyDescent="0.25">
      <c r="B70" s="5"/>
      <c r="C70" s="5"/>
      <c r="E70" s="5"/>
      <c r="F70" s="5"/>
    </row>
    <row r="71" spans="2:6" x14ac:dyDescent="0.25">
      <c r="B71" s="5"/>
      <c r="C71" s="5"/>
      <c r="E71" s="5"/>
      <c r="F71" s="5"/>
    </row>
    <row r="72" spans="2:6" x14ac:dyDescent="0.25">
      <c r="B72" s="5"/>
      <c r="C72" s="5"/>
      <c r="E72" s="5"/>
      <c r="F72" s="5"/>
    </row>
    <row r="73" spans="2:6" x14ac:dyDescent="0.25">
      <c r="B73" s="5"/>
      <c r="C73" s="5"/>
      <c r="E73" s="5"/>
      <c r="F73" s="5"/>
    </row>
    <row r="74" spans="2:6" x14ac:dyDescent="0.25">
      <c r="B74" s="5"/>
      <c r="C74" s="5"/>
      <c r="E74" s="5"/>
      <c r="F74" s="5"/>
    </row>
    <row r="75" spans="2:6" x14ac:dyDescent="0.25">
      <c r="B75" s="5"/>
      <c r="C75" s="5"/>
      <c r="E75" s="5"/>
      <c r="F75" s="5"/>
    </row>
    <row r="76" spans="2:6" x14ac:dyDescent="0.25">
      <c r="B76" s="5"/>
      <c r="C76" s="5"/>
      <c r="E76" s="5"/>
      <c r="F76" s="5"/>
    </row>
    <row r="77" spans="2:6" x14ac:dyDescent="0.25">
      <c r="B77" s="5"/>
      <c r="C77" s="5"/>
      <c r="E77" s="5"/>
      <c r="F77" s="5"/>
    </row>
    <row r="78" spans="2:6" x14ac:dyDescent="0.25">
      <c r="B78" s="5"/>
      <c r="C78" s="5"/>
      <c r="E78" s="5"/>
      <c r="F78" s="5"/>
    </row>
    <row r="79" spans="2:6" x14ac:dyDescent="0.25">
      <c r="B79" s="5"/>
      <c r="C79" s="5"/>
      <c r="E79" s="5"/>
      <c r="F79" s="5"/>
    </row>
    <row r="80" spans="2:6" x14ac:dyDescent="0.25">
      <c r="B80" s="5"/>
      <c r="C80" s="5"/>
      <c r="E80" s="5"/>
      <c r="F80" s="5"/>
    </row>
    <row r="81" spans="2:6" x14ac:dyDescent="0.25">
      <c r="B81" s="5"/>
      <c r="C81" s="5"/>
      <c r="E81" s="5"/>
      <c r="F81" s="5"/>
    </row>
    <row r="82" spans="2:6" x14ac:dyDescent="0.25">
      <c r="B82" s="5"/>
      <c r="C82" s="5"/>
      <c r="E82" s="5"/>
      <c r="F82" s="5"/>
    </row>
    <row r="83" spans="2:6" x14ac:dyDescent="0.25">
      <c r="B83" s="5"/>
      <c r="C83" s="5"/>
      <c r="E83" s="5"/>
      <c r="F83" s="5"/>
    </row>
    <row r="84" spans="2:6" x14ac:dyDescent="0.25">
      <c r="B84" s="5"/>
      <c r="C84" s="5"/>
      <c r="E84" s="5"/>
      <c r="F84" s="5"/>
    </row>
    <row r="85" spans="2:6" x14ac:dyDescent="0.25">
      <c r="B85" s="5"/>
      <c r="C85" s="5"/>
      <c r="E85" s="5"/>
      <c r="F85" s="5"/>
    </row>
    <row r="86" spans="2:6" x14ac:dyDescent="0.25">
      <c r="B86" s="5"/>
      <c r="C86" s="5"/>
      <c r="E86" s="5"/>
      <c r="F86" s="5"/>
    </row>
    <row r="87" spans="2:6" x14ac:dyDescent="0.25">
      <c r="B87" s="5"/>
      <c r="C87" s="5"/>
      <c r="E87" s="5"/>
      <c r="F87" s="5"/>
    </row>
    <row r="88" spans="2:6" x14ac:dyDescent="0.25">
      <c r="B88" s="5"/>
      <c r="C88" s="5"/>
      <c r="E88" s="5"/>
      <c r="F88" s="5"/>
    </row>
    <row r="89" spans="2:6" x14ac:dyDescent="0.25">
      <c r="B89" s="5"/>
      <c r="C89" s="5"/>
      <c r="E89" s="5"/>
      <c r="F89" s="5"/>
    </row>
    <row r="90" spans="2:6" x14ac:dyDescent="0.25">
      <c r="B90" s="5"/>
      <c r="C90" s="5"/>
      <c r="E90" s="5"/>
      <c r="F90" s="5"/>
    </row>
    <row r="91" spans="2:6" x14ac:dyDescent="0.25">
      <c r="B91" s="5"/>
      <c r="C91" s="5"/>
      <c r="E91" s="5"/>
      <c r="F91" s="5"/>
    </row>
    <row r="92" spans="2:6" x14ac:dyDescent="0.25">
      <c r="B92" s="5"/>
      <c r="C92" s="5"/>
      <c r="E92" s="5"/>
      <c r="F92" s="5"/>
    </row>
    <row r="93" spans="2:6" x14ac:dyDescent="0.25">
      <c r="B93" s="5"/>
      <c r="C93" s="5"/>
      <c r="E93" s="5"/>
      <c r="F93" s="5"/>
    </row>
    <row r="94" spans="2:6" x14ac:dyDescent="0.25">
      <c r="B94" s="5"/>
      <c r="C94" s="5"/>
      <c r="E94" s="5"/>
      <c r="F94" s="5"/>
    </row>
    <row r="95" spans="2:6" x14ac:dyDescent="0.25">
      <c r="B95" s="5"/>
      <c r="C95" s="5"/>
      <c r="E95" s="5"/>
      <c r="F95" s="5"/>
    </row>
    <row r="96" spans="2:6" x14ac:dyDescent="0.25">
      <c r="B96" s="5"/>
      <c r="C96" s="5"/>
      <c r="E96" s="5"/>
      <c r="F96" s="5"/>
    </row>
    <row r="97" spans="2:6" x14ac:dyDescent="0.25">
      <c r="B97" s="5"/>
      <c r="C97" s="5"/>
      <c r="E97" s="5"/>
      <c r="F97" s="5"/>
    </row>
    <row r="98" spans="2:6" x14ac:dyDescent="0.25">
      <c r="B98" s="5"/>
      <c r="C98" s="5"/>
      <c r="E98" s="5"/>
      <c r="F98" s="5"/>
    </row>
    <row r="99" spans="2:6" x14ac:dyDescent="0.25">
      <c r="B99" s="5"/>
      <c r="C99" s="5"/>
      <c r="E99" s="5"/>
      <c r="F99" s="5"/>
    </row>
    <row r="100" spans="2:6" x14ac:dyDescent="0.25">
      <c r="B100" s="5"/>
      <c r="C100" s="5"/>
      <c r="E100" s="5"/>
      <c r="F100" s="5"/>
    </row>
    <row r="101" spans="2:6" x14ac:dyDescent="0.25">
      <c r="B101" s="5"/>
      <c r="C101" s="5"/>
      <c r="E101" s="5"/>
      <c r="F101" s="5"/>
    </row>
    <row r="102" spans="2:6" x14ac:dyDescent="0.25">
      <c r="B102" s="5"/>
      <c r="C102" s="5"/>
      <c r="E102" s="5"/>
      <c r="F102" s="5"/>
    </row>
    <row r="103" spans="2:6" x14ac:dyDescent="0.25">
      <c r="B103" s="5"/>
      <c r="C103" s="5"/>
      <c r="E103" s="5"/>
      <c r="F103" s="5"/>
    </row>
    <row r="104" spans="2:6" x14ac:dyDescent="0.25">
      <c r="B104" s="5"/>
      <c r="C104" s="5"/>
      <c r="E104" s="5"/>
      <c r="F104" s="5"/>
    </row>
    <row r="105" spans="2:6" x14ac:dyDescent="0.25">
      <c r="B105" s="5"/>
      <c r="C105" s="5"/>
      <c r="E105" s="5"/>
      <c r="F105" s="5"/>
    </row>
    <row r="106" spans="2:6" x14ac:dyDescent="0.25">
      <c r="B106" s="5"/>
      <c r="C106" s="5"/>
      <c r="E106" s="5"/>
      <c r="F106" s="5"/>
    </row>
    <row r="107" spans="2:6" x14ac:dyDescent="0.25">
      <c r="B107" s="5"/>
      <c r="C107" s="5"/>
      <c r="E107" s="5"/>
      <c r="F107" s="5"/>
    </row>
    <row r="108" spans="2:6" x14ac:dyDescent="0.25">
      <c r="B108" s="5"/>
      <c r="C108" s="5"/>
      <c r="E108" s="5"/>
      <c r="F108" s="5"/>
    </row>
    <row r="109" spans="2:6" x14ac:dyDescent="0.25">
      <c r="B109" s="5"/>
      <c r="C109" s="5"/>
      <c r="E109" s="5"/>
      <c r="F109" s="5"/>
    </row>
    <row r="110" spans="2:6" x14ac:dyDescent="0.25">
      <c r="B110" s="5"/>
      <c r="C110" s="5"/>
      <c r="E110" s="5"/>
      <c r="F110" s="5"/>
    </row>
    <row r="111" spans="2:6" x14ac:dyDescent="0.25">
      <c r="B111" s="5"/>
      <c r="C111" s="5"/>
      <c r="E111" s="5"/>
      <c r="F111" s="5"/>
    </row>
    <row r="112" spans="2:6" x14ac:dyDescent="0.25">
      <c r="B112" s="5"/>
      <c r="C112" s="5"/>
      <c r="E112" s="5"/>
      <c r="F112" s="5"/>
    </row>
    <row r="113" spans="2:6" x14ac:dyDescent="0.25">
      <c r="B113" s="5"/>
      <c r="C113" s="5"/>
      <c r="E113" s="5"/>
      <c r="F113" s="5"/>
    </row>
    <row r="114" spans="2:6" x14ac:dyDescent="0.25">
      <c r="B114" s="5"/>
      <c r="C114" s="5"/>
      <c r="E114" s="5"/>
      <c r="F114" s="5"/>
    </row>
    <row r="115" spans="2:6" x14ac:dyDescent="0.25">
      <c r="B115" s="5"/>
      <c r="C115" s="5"/>
      <c r="E115" s="5"/>
      <c r="F115" s="5"/>
    </row>
    <row r="116" spans="2:6" x14ac:dyDescent="0.25">
      <c r="B116" s="5"/>
      <c r="C116" s="5"/>
      <c r="E116" s="5"/>
      <c r="F116" s="5"/>
    </row>
    <row r="117" spans="2:6" x14ac:dyDescent="0.25">
      <c r="B117" s="5"/>
      <c r="C117" s="5"/>
      <c r="E117" s="5"/>
      <c r="F117" s="5"/>
    </row>
    <row r="118" spans="2:6" x14ac:dyDescent="0.25">
      <c r="B118" s="5"/>
      <c r="C118" s="5"/>
      <c r="E118" s="5"/>
      <c r="F118" s="5"/>
    </row>
    <row r="119" spans="2:6" x14ac:dyDescent="0.25">
      <c r="B119" s="5"/>
      <c r="C119" s="5"/>
      <c r="E119" s="5"/>
      <c r="F119" s="5"/>
    </row>
    <row r="120" spans="2:6" x14ac:dyDescent="0.25">
      <c r="B120" s="5"/>
      <c r="C120" s="5"/>
      <c r="E120" s="5"/>
      <c r="F120" s="5"/>
    </row>
    <row r="121" spans="2:6" x14ac:dyDescent="0.25">
      <c r="B121" s="5"/>
      <c r="C121" s="5"/>
      <c r="E121" s="5"/>
      <c r="F121" s="5"/>
    </row>
    <row r="122" spans="2:6" x14ac:dyDescent="0.25">
      <c r="B122" s="5"/>
      <c r="C122" s="5"/>
      <c r="E122" s="5"/>
      <c r="F122" s="5"/>
    </row>
    <row r="123" spans="2:6" x14ac:dyDescent="0.25">
      <c r="B123" s="5"/>
      <c r="C123" s="5"/>
      <c r="E123" s="5"/>
      <c r="F123" s="5"/>
    </row>
    <row r="124" spans="2:6" x14ac:dyDescent="0.25">
      <c r="B124" s="5"/>
      <c r="C124" s="5"/>
      <c r="E124" s="5"/>
      <c r="F124" s="5"/>
    </row>
    <row r="125" spans="2:6" x14ac:dyDescent="0.25">
      <c r="B125" s="5"/>
      <c r="C125" s="5"/>
      <c r="E125" s="5"/>
      <c r="F125" s="5"/>
    </row>
    <row r="126" spans="2:6" x14ac:dyDescent="0.25">
      <c r="B126" s="5"/>
      <c r="C126" s="5"/>
      <c r="E126" s="5"/>
      <c r="F12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Unequal cash flows</vt:lpstr>
      <vt:lpstr>Amortization Table</vt:lpstr>
      <vt:lpstr>Solution Practice1 (2)</vt:lpstr>
      <vt:lpstr>Solution Practice1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2018-02-12T05:29:41Z</dcterms:created>
  <dcterms:modified xsi:type="dcterms:W3CDTF">2018-02-21T08:14:49Z</dcterms:modified>
</cp:coreProperties>
</file>